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360" yWindow="3576" windowWidth="23256" windowHeight="6456"/>
  </bookViews>
  <sheets>
    <sheet name="приложение 1" sheetId="1" r:id="rId1"/>
    <sheet name="приложение 1.1" sheetId="5" r:id="rId2"/>
  </sheets>
  <definedNames>
    <definedName name="_xlnm.Print_Titles" localSheetId="0">'приложение 1'!$4:$6</definedName>
    <definedName name="_xlnm.Print_Titles" localSheetId="1">'приложение 1.1'!$4:$6</definedName>
    <definedName name="_xlnm.Print_Area" localSheetId="0">'приложение 1'!$A$1:$K$89</definedName>
    <definedName name="_xlnm.Print_Area" localSheetId="1">'приложение 1.1'!$A$1:$G$32</definedName>
  </definedNames>
  <calcPr calcId="125725"/>
</workbook>
</file>

<file path=xl/calcChain.xml><?xml version="1.0" encoding="utf-8"?>
<calcChain xmlns="http://schemas.openxmlformats.org/spreadsheetml/2006/main">
  <c r="G67" i="1"/>
  <c r="J60"/>
  <c r="J55"/>
  <c r="I55"/>
  <c r="H55"/>
  <c r="G55"/>
  <c r="J54"/>
  <c r="I54"/>
  <c r="J49"/>
  <c r="H49"/>
  <c r="J47"/>
  <c r="I47"/>
  <c r="I45" s="1"/>
  <c r="H45"/>
  <c r="H43" s="1"/>
  <c r="G45"/>
  <c r="G43" s="1"/>
  <c r="J38"/>
  <c r="I38"/>
  <c r="J37"/>
  <c r="I37"/>
  <c r="I36" s="1"/>
  <c r="J36"/>
  <c r="H36"/>
  <c r="H62" s="1"/>
  <c r="H63" s="1"/>
  <c r="G36"/>
  <c r="J34"/>
  <c r="I34"/>
  <c r="J33"/>
  <c r="J27"/>
  <c r="G26"/>
  <c r="I26" s="1"/>
  <c r="J26" s="1"/>
  <c r="J23"/>
  <c r="J21"/>
  <c r="J17"/>
  <c r="J16"/>
  <c r="J12"/>
  <c r="J10"/>
  <c r="H10"/>
  <c r="G10"/>
  <c r="H9"/>
  <c r="F34"/>
  <c r="C67"/>
  <c r="F60"/>
  <c r="F55"/>
  <c r="E55"/>
  <c r="D55"/>
  <c r="C55"/>
  <c r="E54"/>
  <c r="F54" s="1"/>
  <c r="F49"/>
  <c r="D49"/>
  <c r="D43" s="1"/>
  <c r="D62" s="1"/>
  <c r="D63" s="1"/>
  <c r="E47"/>
  <c r="E45" s="1"/>
  <c r="D45"/>
  <c r="C45"/>
  <c r="C43"/>
  <c r="F38"/>
  <c r="E38"/>
  <c r="F37"/>
  <c r="E37"/>
  <c r="E36" s="1"/>
  <c r="F36"/>
  <c r="D36"/>
  <c r="C36"/>
  <c r="E34"/>
  <c r="F33"/>
  <c r="F27"/>
  <c r="E26"/>
  <c r="F26" s="1"/>
  <c r="C26"/>
  <c r="C25"/>
  <c r="E25" s="1"/>
  <c r="F23"/>
  <c r="F21"/>
  <c r="F17"/>
  <c r="F16"/>
  <c r="F12"/>
  <c r="F10"/>
  <c r="D10"/>
  <c r="D9" s="1"/>
  <c r="C10"/>
  <c r="C9" s="1"/>
  <c r="G62" l="1"/>
  <c r="I43"/>
  <c r="J43" s="1"/>
  <c r="J45"/>
  <c r="G25"/>
  <c r="C62"/>
  <c r="C64" s="1"/>
  <c r="F25"/>
  <c r="E9"/>
  <c r="F9" s="1"/>
  <c r="E43"/>
  <c r="F43" s="1"/>
  <c r="F45"/>
  <c r="F47"/>
  <c r="G9" l="1"/>
  <c r="G64" s="1"/>
  <c r="I25"/>
  <c r="I62"/>
  <c r="J62" s="1"/>
  <c r="D67"/>
  <c r="E64"/>
  <c r="E67" s="1"/>
  <c r="F67" s="1"/>
  <c r="E62"/>
  <c r="F62" s="1"/>
  <c r="F63" s="1"/>
  <c r="E79"/>
  <c r="F79" s="1"/>
  <c r="D81"/>
  <c r="D79"/>
  <c r="D78"/>
  <c r="E78" s="1"/>
  <c r="F78" s="1"/>
  <c r="F64"/>
  <c r="F65" s="1"/>
  <c r="H67" l="1"/>
  <c r="I64"/>
  <c r="I67" s="1"/>
  <c r="I9"/>
  <c r="J9" s="1"/>
  <c r="J64" s="1"/>
  <c r="J65" s="1"/>
  <c r="J25"/>
  <c r="J63" s="1"/>
  <c r="E81"/>
  <c r="F81" s="1"/>
  <c r="H81" l="1"/>
  <c r="H79"/>
  <c r="H78"/>
  <c r="I78" s="1"/>
  <c r="J78" s="1"/>
  <c r="I81"/>
  <c r="J81" s="1"/>
  <c r="J67"/>
  <c r="I79"/>
  <c r="J79" s="1"/>
  <c r="F10" i="5"/>
  <c r="B29" s="1"/>
  <c r="E10"/>
  <c r="B81" i="1"/>
  <c r="B10"/>
  <c r="B26"/>
  <c r="B25" s="1"/>
  <c r="B37"/>
  <c r="B45"/>
  <c r="B49"/>
  <c r="B55"/>
  <c r="C10" i="5"/>
  <c r="L61" i="1"/>
  <c r="B67"/>
  <c r="B43" l="1"/>
  <c r="B9"/>
  <c r="B36"/>
  <c r="B62" l="1"/>
  <c r="B63" l="1"/>
  <c r="B64"/>
</calcChain>
</file>

<file path=xl/sharedStrings.xml><?xml version="1.0" encoding="utf-8"?>
<sst xmlns="http://schemas.openxmlformats.org/spreadsheetml/2006/main" count="125" uniqueCount="105">
  <si>
    <t>ПОКАЗАТЕЛИ</t>
  </si>
  <si>
    <t>ИТОГО ДОХОДОВ</t>
  </si>
  <si>
    <t>Налог на прибыль организаций</t>
  </si>
  <si>
    <t>Налог на доходы физических лиц</t>
  </si>
  <si>
    <t>Акцизы</t>
  </si>
  <si>
    <t>Налог на добычу полезных ископаемых</t>
  </si>
  <si>
    <t>Прочие налоговые доходы</t>
  </si>
  <si>
    <t>Неналоговые доходы</t>
  </si>
  <si>
    <t>ИТОГО РАСХОДОВ</t>
  </si>
  <si>
    <t>Профицит (+)/дефицит (-)</t>
  </si>
  <si>
    <t>Изменение остатков средств бюджета</t>
  </si>
  <si>
    <t>Акции и иные формы участия в капитале</t>
  </si>
  <si>
    <t>Раздел I. Социально-значимые расходы</t>
  </si>
  <si>
    <t>Раздел II. Первоочередные расходы</t>
  </si>
  <si>
    <t xml:space="preserve">Расходы на первоочередные нужды, из них:                   </t>
  </si>
  <si>
    <t>Расходы на прочие нужды, из них:</t>
  </si>
  <si>
    <t>Раздел III. Расходы</t>
  </si>
  <si>
    <t>Итого расходов без учёта безвозмездных поступлений</t>
  </si>
  <si>
    <t>ДОХОДЫ БЮДЖЕТА</t>
  </si>
  <si>
    <t>НАЛОГОВЫЕ И НЕНАЛОГОВЫЕ ДОХОДЫ</t>
  </si>
  <si>
    <t>Налог на вмененный доход</t>
  </si>
  <si>
    <t>Единый сельскохозяйственный налог</t>
  </si>
  <si>
    <t>Налог на имущество физических лиц</t>
  </si>
  <si>
    <t>Транспортный налог</t>
  </si>
  <si>
    <t>Земельный налог</t>
  </si>
  <si>
    <t>БЕЗВОЗМЕЗДНЫЕ ПОСТУПЛЕНИЯ</t>
  </si>
  <si>
    <t>Дотации, в т.ч.</t>
  </si>
  <si>
    <t>на выравнивание бюджетной обеспеченности</t>
  </si>
  <si>
    <t>на поддержку мер по обеспечению сбалансированности бюджетов</t>
  </si>
  <si>
    <t>Субсидии, в т.ч.</t>
  </si>
  <si>
    <t>капитального характера</t>
  </si>
  <si>
    <t>Субвенции</t>
  </si>
  <si>
    <t>Иные межбюджетные трансферты</t>
  </si>
  <si>
    <t>РАСХОДЫ  БЮДЖЕТА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</si>
  <si>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</si>
  <si>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Стипендии</t>
  </si>
  <si>
    <t>Расходы на обязательное медицинское страхование неработающего населения</t>
  </si>
  <si>
    <t>Уровень дефицита бюджета к налоговым и неналоговым доходам, %</t>
  </si>
  <si>
    <t>Уровень дефицита бюджета к налоговым и неналоговым доходам с учетом Бюджетного кодекса Российской Федерации, %</t>
  </si>
  <si>
    <t>Долговые обязательства в цен.бумагах</t>
  </si>
  <si>
    <t xml:space="preserve"> - погашение бюджетных кредитов</t>
  </si>
  <si>
    <t>Кредиты, полученные от кредитных организаций</t>
  </si>
  <si>
    <t xml:space="preserve"> - получение кредитов от кредитных организаций</t>
  </si>
  <si>
    <t xml:space="preserve"> - погашение кредитов от кредитных организаций</t>
  </si>
  <si>
    <t>Остатки средств бюджетов всего, в том числе:</t>
  </si>
  <si>
    <t>остатки целевых средств</t>
  </si>
  <si>
    <t>остатки нецелевых средств</t>
  </si>
  <si>
    <t>Увеличение (+)</t>
  </si>
  <si>
    <t>Уменьшение (-)</t>
  </si>
  <si>
    <t>Всего</t>
  </si>
  <si>
    <t>Текущий финансовый год</t>
  </si>
  <si>
    <t>Упрощенная система налогообложения</t>
  </si>
  <si>
    <t>Бюджетные кредит, полученные от других бюджетов</t>
  </si>
  <si>
    <t xml:space="preserve"> - получение бюджетных кредитов</t>
  </si>
  <si>
    <t>Прочие источники финансирования дефицита бюджета</t>
  </si>
  <si>
    <t>СПРАВОЧНО:</t>
  </si>
  <si>
    <t>Налог на имущество организаций</t>
  </si>
  <si>
    <t>Другие расходы (за искл. групп 1, 2 и 3.1)</t>
  </si>
  <si>
    <t>Примечание 
(краткое обоснование изменений)</t>
  </si>
  <si>
    <t>ИТОГО ИСТОЧНИКИ ФИНАНСИРОВАНИЯ ДЕФИЦИТОВ БЮДЖЕТОВ</t>
  </si>
  <si>
    <t>7</t>
  </si>
  <si>
    <t>на частичную компенсацию дополнительных расходов на повышение оплаты труда работников бюджетной сферы</t>
  </si>
  <si>
    <t>Бюджетные ассигнования 
с учетом проекта</t>
  </si>
  <si>
    <t>Безвозмездные поступления от других бюджетов бюджетной системы Российской Федерации, всего</t>
  </si>
  <si>
    <t>Исполнение муниципальных гарантий</t>
  </si>
  <si>
    <t>Приложение 1</t>
  </si>
  <si>
    <t>Приложение 1.1</t>
  </si>
  <si>
    <t>Изменения, предусмотренные проектом</t>
  </si>
  <si>
    <t>х</t>
  </si>
  <si>
    <t>Остаток на отчетную дату</t>
  </si>
  <si>
    <t>Направление расходов за счет остатков средств</t>
  </si>
  <si>
    <t>Направление расходов за счет остатков средств на начало года, в том числе:</t>
  </si>
  <si>
    <t>Верхний предел муниципального долга на конец года, в том числе</t>
  </si>
  <si>
    <t>кредиты кредитных организаций</t>
  </si>
  <si>
    <t>бюджетные кредиты</t>
  </si>
  <si>
    <t>в том числе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НК РФ</t>
  </si>
  <si>
    <t>верхний предел долга по муниципальным гарантиям на конец года</t>
  </si>
  <si>
    <t>муниципальных органов (вид 121+129)</t>
  </si>
  <si>
    <t>Социальные выплаты гражданам (вид 310+320)</t>
  </si>
  <si>
    <t>Расходы на обслуживание мун.долга (вид 730)</t>
  </si>
  <si>
    <t>Иные выплаты (вид 112,113,122,123)</t>
  </si>
  <si>
    <t>Иные закупки товаров, работ и услуг для обеспечения муниципальных нужд (за исключением закупки товаров, работ, услуг в целях капитального ремонта муниципального имущества) (вид 241,242,244,245)</t>
  </si>
  <si>
    <t>Публичные нормативные выплаты гражданам несоциального характера (вид 330)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</si>
  <si>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(вид 610,620)</t>
  </si>
  <si>
    <t>Субсидии некоммерческим организациям (за исключением муниципальных учреждений) (вид 630)</t>
  </si>
  <si>
    <t>Субсидии юридическим лицам (кроме некоммерческих организаций) индивидуальным предпринимателям, физическим лицам - производителям товаров, работ, услуг (вид 810)</t>
  </si>
  <si>
    <t>Исполнение судебных актов (вид 830)</t>
  </si>
  <si>
    <t>Уплата налогов, сборов и иных платежей (вид 850)</t>
  </si>
  <si>
    <t xml:space="preserve">Капитальные вложения в объекты недвижимого имущества муниципальной собственности  (вид 400)                                                                                                                                            </t>
  </si>
  <si>
    <t>Закупка товаров, работ, услуг в целях капитального ремонта муниципального имущества (вид 243)</t>
  </si>
  <si>
    <t>Премии и гранты (вид 350)</t>
  </si>
  <si>
    <t>Исполнение муниципальных гарантий без права регрессивного требования гаранта к принципалу или уступки гаранту прав (вид 843)</t>
  </si>
  <si>
    <t>Резервные средства (вид 870)</t>
  </si>
  <si>
    <t>работников автономных и бюджетных учреждений (КВР 600 вид 111+119)</t>
  </si>
  <si>
    <t>Глава СП Гафуровский сельсовет</t>
  </si>
  <si>
    <t>Свод изменений к проекту решения о внесении изменений 
в бюджет сельского поселения Гафуровский сельсовет муниципального района Туймазинский район  Республики Башкортостан 
на 2018 год и на плановый период 2019 и 2020 годов</t>
  </si>
  <si>
    <t xml:space="preserve">Глава СП Гафуровский сельсовет                                   </t>
  </si>
  <si>
    <t>Р.Р. Сафин</t>
  </si>
  <si>
    <t>Первоначальный бюджет 
(Бюджетные ассигнования 
на 1 января 2022 г. в соответствии с решениями)</t>
  </si>
  <si>
    <t>Остаток на 01.01.2022 год</t>
  </si>
  <si>
    <t>Первоначальный бюджет 
(Бюджетные ассигнования 
на 1 января 2022г. в соответствии с решениями)</t>
  </si>
  <si>
    <t>(руб.)</t>
  </si>
  <si>
    <t xml:space="preserve">Бюджетные ассигнования в соответствии с решением от ____март  2022 года № ____ </t>
  </si>
  <si>
    <t xml:space="preserve">Бюджетные ассигнования в соответствии с решением от ____апреля 2022 года № ____ </t>
  </si>
  <si>
    <t>1. Противопаводковые работы</t>
  </si>
</sst>
</file>

<file path=xl/styles.xml><?xml version="1.0" encoding="utf-8"?>
<styleSheet xmlns="http://schemas.openxmlformats.org/spreadsheetml/2006/main">
  <numFmts count="4">
    <numFmt numFmtId="41" formatCode="_-* #,##0_р_._-;\-* #,##0_р_._-;_-* &quot;-&quot;_р_._-;_-@_-"/>
    <numFmt numFmtId="44" formatCode="_-* #,##0.00&quot;р.&quot;_-;\-* #,##0.00&quot;р.&quot;_-;_-* &quot;-&quot;??&quot;р.&quot;_-;_-@_-"/>
    <numFmt numFmtId="164" formatCode="#,##0_ ;\-#,##0\ "/>
    <numFmt numFmtId="165" formatCode="#,##0.000_ ;\-#,##0.000\ "/>
  </numFmts>
  <fonts count="32">
    <font>
      <sz val="10"/>
      <name val="Arial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2"/>
      <color indexed="9"/>
      <name val="Times New Roman"/>
      <family val="1"/>
      <charset val="204"/>
    </font>
    <font>
      <b/>
      <sz val="12"/>
      <color indexed="9"/>
      <name val="Times New Roman"/>
      <family val="1"/>
      <charset val="204"/>
    </font>
    <font>
      <sz val="16"/>
      <name val="Times New Roman"/>
      <family val="1"/>
      <charset val="204"/>
    </font>
    <font>
      <sz val="16"/>
      <color indexed="55"/>
      <name val="Times New Roman"/>
      <family val="1"/>
      <charset val="204"/>
    </font>
    <font>
      <i/>
      <strike/>
      <sz val="12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color indexed="8"/>
      <name val="Segoe UI"/>
      <family val="2"/>
      <charset val="204"/>
    </font>
    <font>
      <sz val="10"/>
      <name val="Arial Cyr"/>
      <charset val="204"/>
    </font>
    <font>
      <sz val="8"/>
      <name val="Arial"/>
      <charset val="204"/>
    </font>
    <font>
      <b/>
      <sz val="12"/>
      <color indexed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4" fontId="9" fillId="0" borderId="0" applyFont="0" applyFill="0" applyBorder="0" applyAlignment="0" applyProtection="0"/>
    <xf numFmtId="0" fontId="9" fillId="0" borderId="0"/>
    <xf numFmtId="0" fontId="27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0" applyNumberFormat="1" applyFont="1" applyFill="1" applyAlignment="1">
      <alignment wrapText="1"/>
    </xf>
    <xf numFmtId="41" fontId="3" fillId="0" borderId="0" xfId="0" applyNumberFormat="1" applyFont="1" applyFill="1" applyAlignment="1">
      <alignment wrapText="1"/>
    </xf>
    <xf numFmtId="41" fontId="1" fillId="0" borderId="0" xfId="0" applyNumberFormat="1" applyFont="1" applyFill="1" applyAlignment="1">
      <alignment vertical="center" wrapText="1"/>
    </xf>
    <xf numFmtId="41" fontId="3" fillId="0" borderId="0" xfId="0" applyNumberFormat="1" applyFont="1" applyFill="1" applyAlignment="1">
      <alignment vertical="center" wrapText="1"/>
    </xf>
    <xf numFmtId="41" fontId="2" fillId="0" borderId="0" xfId="0" applyNumberFormat="1" applyFont="1" applyFill="1" applyAlignment="1">
      <alignment vertical="center" wrapText="1"/>
    </xf>
    <xf numFmtId="41" fontId="7" fillId="0" borderId="0" xfId="0" applyNumberFormat="1" applyFont="1" applyFill="1" applyAlignment="1">
      <alignment vertical="center" wrapText="1"/>
    </xf>
    <xf numFmtId="165" fontId="3" fillId="0" borderId="0" xfId="0" applyNumberFormat="1" applyFont="1" applyFill="1" applyAlignment="1">
      <alignment vertical="center" wrapText="1"/>
    </xf>
    <xf numFmtId="3" fontId="1" fillId="0" borderId="0" xfId="0" applyNumberFormat="1" applyFont="1" applyFill="1" applyAlignment="1">
      <alignment wrapText="1"/>
    </xf>
    <xf numFmtId="41" fontId="1" fillId="0" borderId="0" xfId="0" applyNumberFormat="1" applyFont="1" applyFill="1" applyBorder="1" applyAlignment="1">
      <alignment wrapText="1"/>
    </xf>
    <xf numFmtId="41" fontId="3" fillId="0" borderId="0" xfId="0" applyNumberFormat="1" applyFont="1" applyFill="1" applyBorder="1" applyAlignment="1">
      <alignment horizontal="right" vertical="center" wrapText="1"/>
    </xf>
    <xf numFmtId="0" fontId="1" fillId="0" borderId="0" xfId="0" applyNumberFormat="1" applyFont="1" applyFill="1" applyAlignment="1">
      <alignment horizontal="center" wrapText="1"/>
    </xf>
    <xf numFmtId="41" fontId="2" fillId="0" borderId="1" xfId="0" applyNumberFormat="1" applyFont="1" applyFill="1" applyBorder="1" applyAlignment="1">
      <alignment horizontal="left" vertical="top" wrapText="1"/>
    </xf>
    <xf numFmtId="41" fontId="2" fillId="0" borderId="0" xfId="0" applyNumberFormat="1" applyFont="1" applyFill="1" applyAlignment="1">
      <alignment wrapText="1"/>
    </xf>
    <xf numFmtId="41" fontId="1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1" fontId="1" fillId="0" borderId="1" xfId="0" applyNumberFormat="1" applyFont="1" applyFill="1" applyBorder="1" applyAlignment="1">
      <alignment horizontal="left" vertical="top" wrapText="1"/>
    </xf>
    <xf numFmtId="3" fontId="4" fillId="0" borderId="1" xfId="1" applyNumberFormat="1" applyFont="1" applyFill="1" applyBorder="1" applyAlignment="1" applyProtection="1">
      <alignment horizontal="left" vertical="top" wrapText="1"/>
      <protection locked="0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41" fontId="3" fillId="0" borderId="0" xfId="0" applyNumberFormat="1" applyFont="1" applyFill="1" applyBorder="1" applyAlignment="1">
      <alignment horizontal="left" vertical="top" wrapText="1"/>
    </xf>
    <xf numFmtId="0" fontId="13" fillId="0" borderId="0" xfId="0" applyNumberFormat="1" applyFont="1" applyFill="1" applyAlignment="1">
      <alignment horizontal="left" vertical="top" wrapText="1"/>
    </xf>
    <xf numFmtId="41" fontId="5" fillId="0" borderId="0" xfId="0" applyNumberFormat="1" applyFont="1" applyFill="1" applyAlignment="1">
      <alignment wrapText="1"/>
    </xf>
    <xf numFmtId="41" fontId="2" fillId="0" borderId="0" xfId="0" applyNumberFormat="1" applyFont="1" applyFill="1" applyBorder="1" applyAlignment="1">
      <alignment horizontal="left" vertical="top" wrapText="1"/>
    </xf>
    <xf numFmtId="164" fontId="15" fillId="0" borderId="0" xfId="0" applyNumberFormat="1" applyFont="1" applyFill="1" applyBorder="1" applyAlignment="1">
      <alignment horizontal="right" vertical="center" wrapText="1"/>
    </xf>
    <xf numFmtId="41" fontId="2" fillId="0" borderId="0" xfId="0" applyNumberFormat="1" applyFont="1" applyFill="1" applyBorder="1" applyAlignment="1">
      <alignment horizontal="right" vertical="center" wrapText="1"/>
    </xf>
    <xf numFmtId="3" fontId="2" fillId="0" borderId="0" xfId="0" applyNumberFormat="1" applyFont="1" applyFill="1" applyAlignment="1">
      <alignment wrapText="1"/>
    </xf>
    <xf numFmtId="3" fontId="2" fillId="0" borderId="0" xfId="0" applyNumberFormat="1" applyFont="1" applyFill="1" applyBorder="1" applyAlignment="1">
      <alignment horizontal="right" vertical="center" wrapText="1"/>
    </xf>
    <xf numFmtId="3" fontId="1" fillId="0" borderId="0" xfId="0" applyNumberFormat="1" applyFont="1" applyFill="1" applyAlignment="1">
      <alignment horizontal="center" wrapText="1"/>
    </xf>
    <xf numFmtId="3" fontId="0" fillId="0" borderId="0" xfId="0" applyNumberFormat="1" applyFill="1" applyAlignment="1">
      <alignment wrapText="1"/>
    </xf>
    <xf numFmtId="164" fontId="1" fillId="0" borderId="0" xfId="0" applyNumberFormat="1" applyFont="1" applyFill="1" applyBorder="1" applyAlignment="1">
      <alignment wrapText="1"/>
    </xf>
    <xf numFmtId="41" fontId="14" fillId="0" borderId="0" xfId="0" applyNumberFormat="1" applyFont="1" applyFill="1" applyAlignment="1">
      <alignment wrapText="1"/>
    </xf>
    <xf numFmtId="3" fontId="3" fillId="0" borderId="0" xfId="0" applyNumberFormat="1" applyFont="1" applyFill="1" applyBorder="1" applyAlignment="1">
      <alignment horizontal="right" vertical="center" wrapText="1"/>
    </xf>
    <xf numFmtId="3" fontId="5" fillId="0" borderId="0" xfId="0" applyNumberFormat="1" applyFont="1" applyFill="1" applyBorder="1" applyAlignment="1">
      <alignment horizontal="right" vertical="center" wrapText="1"/>
    </xf>
    <xf numFmtId="41" fontId="17" fillId="0" borderId="0" xfId="0" applyNumberFormat="1" applyFont="1" applyFill="1" applyAlignment="1">
      <alignment wrapText="1"/>
    </xf>
    <xf numFmtId="0" fontId="12" fillId="0" borderId="1" xfId="0" applyNumberFormat="1" applyFont="1" applyFill="1" applyBorder="1" applyAlignment="1">
      <alignment horizontal="right" vertical="top" wrapText="1"/>
    </xf>
    <xf numFmtId="3" fontId="11" fillId="0" borderId="1" xfId="0" applyNumberFormat="1" applyFont="1" applyFill="1" applyBorder="1" applyAlignment="1">
      <alignment horizontal="right" vertical="top" wrapText="1"/>
    </xf>
    <xf numFmtId="41" fontId="11" fillId="0" borderId="1" xfId="0" applyNumberFormat="1" applyFont="1" applyFill="1" applyBorder="1" applyAlignment="1">
      <alignment horizontal="right" vertical="top" wrapText="1"/>
    </xf>
    <xf numFmtId="3" fontId="19" fillId="0" borderId="1" xfId="1" applyNumberFormat="1" applyFont="1" applyFill="1" applyBorder="1" applyAlignment="1" applyProtection="1">
      <alignment horizontal="left" vertical="top" wrapText="1"/>
      <protection locked="0"/>
    </xf>
    <xf numFmtId="3" fontId="8" fillId="0" borderId="1" xfId="1" applyNumberFormat="1" applyFont="1" applyFill="1" applyBorder="1" applyAlignment="1" applyProtection="1">
      <alignment horizontal="left" vertical="top" wrapText="1"/>
      <protection locked="0"/>
    </xf>
    <xf numFmtId="3" fontId="6" fillId="0" borderId="1" xfId="1" applyNumberFormat="1" applyFont="1" applyFill="1" applyBorder="1" applyAlignment="1" applyProtection="1">
      <alignment horizontal="left" vertical="top" wrapText="1"/>
      <protection locked="0"/>
    </xf>
    <xf numFmtId="41" fontId="1" fillId="0" borderId="0" xfId="0" applyNumberFormat="1" applyFont="1" applyFill="1" applyAlignment="1">
      <alignment horizontal="left" vertical="top" wrapText="1"/>
    </xf>
    <xf numFmtId="41" fontId="1" fillId="0" borderId="0" xfId="0" applyNumberFormat="1" applyFont="1" applyFill="1" applyAlignment="1">
      <alignment horizontal="left" wrapText="1"/>
    </xf>
    <xf numFmtId="41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Fill="1" applyAlignment="1">
      <alignment horizontal="left" vertical="top" wrapText="1"/>
    </xf>
    <xf numFmtId="49" fontId="20" fillId="0" borderId="1" xfId="0" applyNumberFormat="1" applyFont="1" applyFill="1" applyBorder="1" applyAlignment="1">
      <alignment horizontal="left" vertical="top" wrapText="1"/>
    </xf>
    <xf numFmtId="49" fontId="7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right" wrapText="1"/>
    </xf>
    <xf numFmtId="41" fontId="3" fillId="0" borderId="1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left" vertical="top" wrapText="1"/>
    </xf>
    <xf numFmtId="3" fontId="1" fillId="0" borderId="0" xfId="0" applyNumberFormat="1" applyFont="1" applyFill="1" applyBorder="1" applyAlignment="1">
      <alignment wrapText="1"/>
    </xf>
    <xf numFmtId="3" fontId="2" fillId="0" borderId="0" xfId="0" applyNumberFormat="1" applyFont="1" applyFill="1" applyBorder="1" applyAlignment="1">
      <alignment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1" fontId="1" fillId="2" borderId="0" xfId="0" applyNumberFormat="1" applyFont="1" applyFill="1" applyAlignment="1">
      <alignment wrapText="1"/>
    </xf>
    <xf numFmtId="0" fontId="22" fillId="0" borderId="1" xfId="0" applyFont="1" applyFill="1" applyBorder="1" applyAlignment="1">
      <alignment horizontal="left" vertical="top" wrapText="1"/>
    </xf>
    <xf numFmtId="49" fontId="21" fillId="0" borderId="1" xfId="0" applyNumberFormat="1" applyFont="1" applyFill="1" applyBorder="1" applyAlignment="1">
      <alignment horizontal="left" vertical="top" wrapText="1"/>
    </xf>
    <xf numFmtId="49" fontId="21" fillId="0" borderId="1" xfId="0" applyNumberFormat="1" applyFont="1" applyFill="1" applyBorder="1" applyAlignment="1">
      <alignment vertical="top" wrapText="1"/>
    </xf>
    <xf numFmtId="3" fontId="1" fillId="0" borderId="1" xfId="1" applyNumberFormat="1" applyFont="1" applyFill="1" applyBorder="1" applyAlignment="1" applyProtection="1">
      <alignment horizontal="left" vertical="top" wrapText="1"/>
      <protection locked="0"/>
    </xf>
    <xf numFmtId="49" fontId="23" fillId="0" borderId="0" xfId="0" applyNumberFormat="1" applyFont="1" applyFill="1" applyBorder="1" applyAlignment="1">
      <alignment horizontal="right" vertical="top" wrapText="1"/>
    </xf>
    <xf numFmtId="49" fontId="21" fillId="0" borderId="5" xfId="0" applyNumberFormat="1" applyFont="1" applyFill="1" applyBorder="1" applyAlignment="1">
      <alignment vertical="top" wrapText="1"/>
    </xf>
    <xf numFmtId="49" fontId="21" fillId="0" borderId="4" xfId="0" applyNumberFormat="1" applyFont="1" applyFill="1" applyBorder="1" applyAlignment="1">
      <alignment vertical="top" wrapText="1"/>
    </xf>
    <xf numFmtId="41" fontId="24" fillId="3" borderId="0" xfId="0" applyNumberFormat="1" applyFont="1" applyFill="1" applyAlignment="1">
      <alignment vertical="center" wrapText="1"/>
    </xf>
    <xf numFmtId="41" fontId="5" fillId="3" borderId="0" xfId="0" applyNumberFormat="1" applyFont="1" applyFill="1" applyAlignment="1">
      <alignment vertical="center" wrapText="1"/>
    </xf>
    <xf numFmtId="0" fontId="25" fillId="0" borderId="1" xfId="0" applyNumberFormat="1" applyFont="1" applyFill="1" applyBorder="1" applyAlignment="1">
      <alignment horizontal="left" vertical="top" wrapText="1"/>
    </xf>
    <xf numFmtId="49" fontId="21" fillId="0" borderId="4" xfId="0" applyNumberFormat="1" applyFont="1" applyFill="1" applyBorder="1" applyAlignment="1">
      <alignment horizontal="left" vertical="top" wrapText="1"/>
    </xf>
    <xf numFmtId="49" fontId="21" fillId="0" borderId="5" xfId="0" applyNumberFormat="1" applyFont="1" applyFill="1" applyBorder="1" applyAlignment="1">
      <alignment horizontal="left" vertical="top" wrapText="1"/>
    </xf>
    <xf numFmtId="164" fontId="1" fillId="0" borderId="0" xfId="0" applyNumberFormat="1" applyFont="1" applyFill="1" applyAlignment="1">
      <alignment wrapText="1"/>
    </xf>
    <xf numFmtId="49" fontId="1" fillId="0" borderId="0" xfId="0" applyNumberFormat="1" applyFont="1" applyFill="1" applyBorder="1" applyAlignment="1">
      <alignment horizontal="right" vertical="top" wrapText="1"/>
    </xf>
    <xf numFmtId="3" fontId="1" fillId="0" borderId="0" xfId="2" applyNumberFormat="1" applyFont="1" applyFill="1" applyBorder="1" applyAlignment="1">
      <alignment horizontal="left" vertical="top" wrapText="1"/>
    </xf>
    <xf numFmtId="3" fontId="1" fillId="0" borderId="0" xfId="2" applyNumberFormat="1" applyFont="1" applyFill="1" applyBorder="1" applyAlignment="1">
      <alignment wrapText="1"/>
    </xf>
    <xf numFmtId="3" fontId="2" fillId="0" borderId="0" xfId="2" applyNumberFormat="1" applyFont="1" applyFill="1" applyBorder="1" applyAlignment="1">
      <alignment wrapText="1"/>
    </xf>
    <xf numFmtId="49" fontId="1" fillId="0" borderId="0" xfId="2" applyNumberFormat="1" applyFont="1" applyFill="1" applyBorder="1" applyAlignment="1">
      <alignment horizontal="right" vertical="top" wrapText="1"/>
    </xf>
    <xf numFmtId="3" fontId="1" fillId="0" borderId="0" xfId="2" applyNumberFormat="1" applyFont="1" applyFill="1" applyAlignment="1">
      <alignment wrapText="1"/>
    </xf>
    <xf numFmtId="41" fontId="1" fillId="0" borderId="0" xfId="2" applyNumberFormat="1" applyFont="1" applyFill="1" applyAlignment="1">
      <alignment wrapText="1"/>
    </xf>
    <xf numFmtId="0" fontId="1" fillId="0" borderId="0" xfId="2" applyNumberFormat="1" applyFont="1" applyFill="1" applyBorder="1" applyAlignment="1">
      <alignment horizontal="left" vertical="top" wrapText="1"/>
    </xf>
    <xf numFmtId="41" fontId="1" fillId="0" borderId="0" xfId="2" applyNumberFormat="1" applyFont="1" applyFill="1" applyBorder="1" applyAlignment="1">
      <alignment wrapText="1"/>
    </xf>
    <xf numFmtId="164" fontId="1" fillId="0" borderId="0" xfId="2" applyNumberFormat="1" applyFont="1" applyFill="1" applyBorder="1" applyAlignment="1">
      <alignment wrapText="1"/>
    </xf>
    <xf numFmtId="49" fontId="23" fillId="0" borderId="0" xfId="2" applyNumberFormat="1" applyFont="1" applyFill="1" applyBorder="1" applyAlignment="1">
      <alignment horizontal="right" vertical="top" wrapText="1"/>
    </xf>
    <xf numFmtId="3" fontId="3" fillId="0" borderId="1" xfId="2" applyNumberFormat="1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41" fontId="3" fillId="0" borderId="1" xfId="2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0" fontId="1" fillId="0" borderId="3" xfId="2" applyNumberFormat="1" applyFont="1" applyFill="1" applyBorder="1" applyAlignment="1">
      <alignment horizontal="center" vertical="center" wrapText="1"/>
    </xf>
    <xf numFmtId="3" fontId="1" fillId="0" borderId="4" xfId="2" applyNumberFormat="1" applyFont="1" applyFill="1" applyBorder="1" applyAlignment="1">
      <alignment horizontal="center" vertical="center" wrapText="1"/>
    </xf>
    <xf numFmtId="0" fontId="1" fillId="0" borderId="4" xfId="2" applyNumberFormat="1" applyFont="1" applyFill="1" applyBorder="1" applyAlignment="1">
      <alignment horizontal="center" vertical="center" wrapText="1"/>
    </xf>
    <xf numFmtId="49" fontId="1" fillId="0" borderId="4" xfId="2" applyNumberFormat="1" applyFont="1" applyFill="1" applyBorder="1" applyAlignment="1">
      <alignment horizontal="center" vertical="center" wrapText="1"/>
    </xf>
    <xf numFmtId="49" fontId="1" fillId="0" borderId="1" xfId="2" applyNumberFormat="1" applyFont="1" applyFill="1" applyBorder="1" applyAlignment="1">
      <alignment horizontal="left" vertical="top" wrapText="1"/>
    </xf>
    <xf numFmtId="49" fontId="2" fillId="0" borderId="1" xfId="2" applyNumberFormat="1" applyFont="1" applyFill="1" applyBorder="1" applyAlignment="1">
      <alignment horizontal="left" vertical="top" wrapText="1"/>
    </xf>
    <xf numFmtId="41" fontId="2" fillId="0" borderId="0" xfId="2" applyNumberFormat="1" applyFont="1" applyFill="1" applyAlignment="1">
      <alignment wrapText="1"/>
    </xf>
    <xf numFmtId="49" fontId="2" fillId="0" borderId="1" xfId="2" applyNumberFormat="1" applyFont="1" applyFill="1" applyBorder="1" applyAlignment="1">
      <alignment vertical="top" wrapText="1"/>
    </xf>
    <xf numFmtId="49" fontId="3" fillId="0" borderId="1" xfId="2" applyNumberFormat="1" applyFont="1" applyFill="1" applyBorder="1" applyAlignment="1">
      <alignment horizontal="left" vertical="top" wrapText="1"/>
    </xf>
    <xf numFmtId="41" fontId="5" fillId="0" borderId="0" xfId="2" applyNumberFormat="1" applyFont="1" applyFill="1" applyAlignment="1">
      <alignment wrapText="1"/>
    </xf>
    <xf numFmtId="41" fontId="2" fillId="0" borderId="0" xfId="2" applyNumberFormat="1" applyFont="1" applyFill="1" applyBorder="1" applyAlignment="1">
      <alignment horizontal="left" vertical="top" wrapText="1"/>
    </xf>
    <xf numFmtId="164" fontId="1" fillId="0" borderId="0" xfId="2" applyNumberFormat="1" applyFont="1" applyFill="1" applyBorder="1" applyAlignment="1">
      <alignment horizontal="right" vertical="top" wrapText="1"/>
    </xf>
    <xf numFmtId="3" fontId="1" fillId="0" borderId="0" xfId="2" applyNumberFormat="1" applyFont="1" applyFill="1" applyBorder="1" applyAlignment="1">
      <alignment horizontal="right" vertical="top" wrapText="1"/>
    </xf>
    <xf numFmtId="49" fontId="21" fillId="0" borderId="0" xfId="2" applyNumberFormat="1" applyFont="1" applyFill="1" applyBorder="1" applyAlignment="1">
      <alignment horizontal="left" vertical="top" wrapText="1"/>
    </xf>
    <xf numFmtId="0" fontId="1" fillId="0" borderId="0" xfId="2" applyNumberFormat="1" applyFont="1" applyFill="1" applyAlignment="1">
      <alignment horizontal="left" vertical="top" wrapText="1"/>
    </xf>
    <xf numFmtId="164" fontId="15" fillId="0" borderId="0" xfId="2" applyNumberFormat="1" applyFont="1" applyFill="1" applyBorder="1" applyAlignment="1">
      <alignment horizontal="right" vertical="center" wrapText="1"/>
    </xf>
    <xf numFmtId="3" fontId="2" fillId="0" borderId="0" xfId="2" applyNumberFormat="1" applyFont="1" applyFill="1" applyAlignment="1">
      <alignment wrapText="1"/>
    </xf>
    <xf numFmtId="41" fontId="2" fillId="0" borderId="0" xfId="2" applyNumberFormat="1" applyFont="1" applyFill="1" applyBorder="1" applyAlignment="1">
      <alignment horizontal="right" vertical="center" wrapText="1"/>
    </xf>
    <xf numFmtId="0" fontId="1" fillId="0" borderId="0" xfId="2" applyNumberFormat="1" applyFont="1" applyFill="1" applyAlignment="1">
      <alignment horizontal="right" wrapText="1"/>
    </xf>
    <xf numFmtId="0" fontId="9" fillId="0" borderId="0" xfId="2" applyFill="1" applyAlignment="1">
      <alignment wrapText="1"/>
    </xf>
    <xf numFmtId="0" fontId="1" fillId="0" borderId="0" xfId="2" applyNumberFormat="1" applyFont="1" applyFill="1" applyAlignment="1">
      <alignment horizontal="center" wrapText="1"/>
    </xf>
    <xf numFmtId="3" fontId="1" fillId="0" borderId="0" xfId="2" applyNumberFormat="1" applyFont="1" applyFill="1" applyAlignment="1">
      <alignment horizontal="center" wrapText="1"/>
    </xf>
    <xf numFmtId="41" fontId="3" fillId="0" borderId="0" xfId="2" applyNumberFormat="1" applyFont="1" applyFill="1" applyBorder="1" applyAlignment="1">
      <alignment horizontal="right" vertical="center" wrapText="1"/>
    </xf>
    <xf numFmtId="49" fontId="21" fillId="0" borderId="0" xfId="2" applyNumberFormat="1" applyFont="1" applyFill="1" applyAlignment="1">
      <alignment horizontal="left" vertical="top" wrapText="1"/>
    </xf>
    <xf numFmtId="41" fontId="1" fillId="0" borderId="0" xfId="2" applyNumberFormat="1" applyFont="1" applyFill="1" applyAlignment="1">
      <alignment horizontal="left" vertical="top" wrapText="1"/>
    </xf>
    <xf numFmtId="0" fontId="1" fillId="0" borderId="0" xfId="2" applyNumberFormat="1" applyFont="1" applyFill="1" applyAlignment="1">
      <alignment wrapText="1"/>
    </xf>
    <xf numFmtId="41" fontId="14" fillId="0" borderId="0" xfId="2" applyNumberFormat="1" applyFont="1" applyFill="1" applyAlignment="1">
      <alignment wrapText="1"/>
    </xf>
    <xf numFmtId="41" fontId="3" fillId="0" borderId="0" xfId="2" applyNumberFormat="1" applyFont="1" applyFill="1" applyBorder="1" applyAlignment="1">
      <alignment horizontal="left" vertical="top" wrapText="1"/>
    </xf>
    <xf numFmtId="0" fontId="13" fillId="0" borderId="0" xfId="2" applyNumberFormat="1" applyFont="1" applyFill="1" applyAlignment="1">
      <alignment horizontal="left" vertical="top" wrapText="1"/>
    </xf>
    <xf numFmtId="3" fontId="3" fillId="0" borderId="0" xfId="2" applyNumberFormat="1" applyFont="1" applyFill="1" applyBorder="1" applyAlignment="1">
      <alignment horizontal="right" vertical="center" wrapText="1"/>
    </xf>
    <xf numFmtId="3" fontId="5" fillId="0" borderId="0" xfId="2" applyNumberFormat="1" applyFont="1" applyFill="1" applyBorder="1" applyAlignment="1">
      <alignment horizontal="right" vertical="center" wrapText="1"/>
    </xf>
    <xf numFmtId="41" fontId="17" fillId="0" borderId="0" xfId="2" applyNumberFormat="1" applyFont="1" applyFill="1" applyAlignment="1">
      <alignment wrapText="1"/>
    </xf>
    <xf numFmtId="41" fontId="1" fillId="0" borderId="0" xfId="2" applyNumberFormat="1" applyFont="1" applyFill="1" applyAlignment="1">
      <alignment horizontal="left" wrapText="1"/>
    </xf>
    <xf numFmtId="3" fontId="9" fillId="0" borderId="0" xfId="2" applyNumberFormat="1" applyFill="1" applyAlignment="1">
      <alignment wrapText="1"/>
    </xf>
    <xf numFmtId="0" fontId="26" fillId="0" borderId="0" xfId="0" applyFont="1"/>
    <xf numFmtId="49" fontId="2" fillId="0" borderId="1" xfId="2" applyNumberFormat="1" applyFont="1" applyFill="1" applyBorder="1" applyAlignment="1">
      <alignment horizontal="center" vertical="top" wrapText="1"/>
    </xf>
    <xf numFmtId="4" fontId="5" fillId="0" borderId="1" xfId="2" applyNumberFormat="1" applyFont="1" applyFill="1" applyBorder="1" applyAlignment="1">
      <alignment horizontal="center" vertical="top" wrapText="1"/>
    </xf>
    <xf numFmtId="4" fontId="1" fillId="0" borderId="1" xfId="2" applyNumberFormat="1" applyFont="1" applyFill="1" applyBorder="1" applyAlignment="1">
      <alignment horizontal="center" vertical="top" wrapText="1"/>
    </xf>
    <xf numFmtId="4" fontId="3" fillId="0" borderId="1" xfId="2" applyNumberFormat="1" applyFont="1" applyFill="1" applyBorder="1" applyAlignment="1">
      <alignment horizontal="center" vertical="top" wrapText="1"/>
    </xf>
    <xf numFmtId="4" fontId="2" fillId="0" borderId="1" xfId="2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  <xf numFmtId="4" fontId="1" fillId="0" borderId="2" xfId="0" applyNumberFormat="1" applyFont="1" applyFill="1" applyBorder="1" applyAlignment="1">
      <alignment horizontal="center" vertical="top" wrapText="1"/>
    </xf>
    <xf numFmtId="4" fontId="4" fillId="0" borderId="2" xfId="0" applyNumberFormat="1" applyFont="1" applyFill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/>
    </xf>
    <xf numFmtId="4" fontId="4" fillId="0" borderId="2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4" fontId="25" fillId="0" borderId="1" xfId="0" applyNumberFormat="1" applyFont="1" applyFill="1" applyBorder="1" applyAlignment="1">
      <alignment horizontal="center" vertical="top"/>
    </xf>
    <xf numFmtId="4" fontId="2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wrapText="1"/>
    </xf>
    <xf numFmtId="0" fontId="1" fillId="0" borderId="0" xfId="0" applyNumberFormat="1" applyFont="1" applyFill="1" applyAlignment="1">
      <alignment vertical="top" wrapText="1"/>
    </xf>
    <xf numFmtId="0" fontId="1" fillId="0" borderId="0" xfId="0" applyNumberFormat="1" applyFont="1" applyFill="1" applyAlignment="1">
      <alignment horizontal="left" wrapText="1"/>
    </xf>
    <xf numFmtId="3" fontId="23" fillId="0" borderId="0" xfId="2" applyNumberFormat="1" applyFont="1" applyFill="1" applyAlignment="1">
      <alignment wrapText="1"/>
    </xf>
    <xf numFmtId="3" fontId="3" fillId="0" borderId="1" xfId="0" applyNumberFormat="1" applyFont="1" applyFill="1" applyBorder="1" applyAlignment="1">
      <alignment horizontal="center" vertical="center" wrapText="1"/>
    </xf>
    <xf numFmtId="41" fontId="3" fillId="0" borderId="1" xfId="0" applyNumberFormat="1" applyFont="1" applyFill="1" applyBorder="1" applyAlignment="1">
      <alignment horizontal="center" vertical="center" wrapText="1"/>
    </xf>
    <xf numFmtId="41" fontId="16" fillId="0" borderId="0" xfId="0" applyNumberFormat="1" applyFont="1" applyFill="1" applyBorder="1" applyAlignment="1">
      <alignment wrapText="1"/>
    </xf>
    <xf numFmtId="0" fontId="1" fillId="0" borderId="0" xfId="0" applyNumberFormat="1" applyFont="1" applyFill="1" applyAlignment="1">
      <alignment horizontal="right"/>
    </xf>
    <xf numFmtId="0" fontId="0" fillId="0" borderId="0" xfId="0" applyFill="1" applyAlignment="1"/>
    <xf numFmtId="3" fontId="3" fillId="0" borderId="1" xfId="0" applyNumberFormat="1" applyFont="1" applyFill="1" applyBorder="1" applyAlignment="1">
      <alignment horizontal="center" vertical="center" wrapText="1"/>
    </xf>
    <xf numFmtId="41" fontId="18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left" vertical="top" wrapText="1"/>
    </xf>
    <xf numFmtId="49" fontId="7" fillId="0" borderId="6" xfId="0" applyNumberFormat="1" applyFont="1" applyFill="1" applyBorder="1" applyAlignment="1">
      <alignment horizontal="left" vertical="top" wrapText="1"/>
    </xf>
    <xf numFmtId="49" fontId="7" fillId="0" borderId="4" xfId="0" applyNumberFormat="1" applyFont="1" applyFill="1" applyBorder="1" applyAlignment="1">
      <alignment horizontal="left" vertical="top" wrapText="1"/>
    </xf>
    <xf numFmtId="49" fontId="21" fillId="0" borderId="5" xfId="0" applyNumberFormat="1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41" fontId="3" fillId="0" borderId="5" xfId="0" applyNumberFormat="1" applyFont="1" applyFill="1" applyBorder="1" applyAlignment="1">
      <alignment horizontal="center" vertical="center" wrapText="1"/>
    </xf>
    <xf numFmtId="41" fontId="3" fillId="0" borderId="6" xfId="0" applyNumberFormat="1" applyFont="1" applyFill="1" applyBorder="1" applyAlignment="1">
      <alignment horizontal="center" vertical="center" wrapText="1"/>
    </xf>
    <xf numFmtId="41" fontId="3" fillId="0" borderId="4" xfId="0" applyNumberFormat="1" applyFont="1" applyFill="1" applyBorder="1" applyAlignment="1">
      <alignment horizontal="center" vertical="center" wrapText="1"/>
    </xf>
    <xf numFmtId="41" fontId="29" fillId="0" borderId="1" xfId="0" applyNumberFormat="1" applyFont="1" applyFill="1" applyBorder="1" applyAlignment="1">
      <alignment horizontal="center" vertical="center" wrapText="1"/>
    </xf>
    <xf numFmtId="41" fontId="3" fillId="0" borderId="1" xfId="0" applyNumberFormat="1" applyFont="1" applyFill="1" applyBorder="1" applyAlignment="1">
      <alignment horizontal="center" vertical="center" wrapText="1"/>
    </xf>
    <xf numFmtId="41" fontId="3" fillId="0" borderId="7" xfId="0" applyNumberFormat="1" applyFont="1" applyFill="1" applyBorder="1" applyAlignment="1">
      <alignment horizontal="center" vertical="center" wrapText="1"/>
    </xf>
    <xf numFmtId="41" fontId="3" fillId="0" borderId="8" xfId="0" applyNumberFormat="1" applyFont="1" applyFill="1" applyBorder="1" applyAlignment="1">
      <alignment horizontal="center" vertical="center" wrapText="1"/>
    </xf>
    <xf numFmtId="0" fontId="1" fillId="0" borderId="0" xfId="2" applyNumberFormat="1" applyFont="1" applyFill="1" applyAlignment="1">
      <alignment horizontal="right"/>
    </xf>
    <xf numFmtId="0" fontId="9" fillId="0" borderId="0" xfId="2" applyFill="1" applyAlignment="1"/>
    <xf numFmtId="41" fontId="16" fillId="0" borderId="0" xfId="2" applyNumberFormat="1" applyFont="1" applyFill="1" applyBorder="1" applyAlignment="1">
      <alignment wrapText="1"/>
    </xf>
    <xf numFmtId="41" fontId="18" fillId="0" borderId="0" xfId="2" applyNumberFormat="1" applyFont="1" applyFill="1" applyBorder="1" applyAlignment="1">
      <alignment horizontal="center" vertical="center" wrapText="1"/>
    </xf>
    <xf numFmtId="41" fontId="3" fillId="0" borderId="5" xfId="2" applyNumberFormat="1" applyFont="1" applyFill="1" applyBorder="1" applyAlignment="1">
      <alignment horizontal="center" vertical="center" wrapText="1"/>
    </xf>
    <xf numFmtId="41" fontId="3" fillId="0" borderId="6" xfId="2" applyNumberFormat="1" applyFont="1" applyFill="1" applyBorder="1" applyAlignment="1">
      <alignment horizontal="center" vertical="center" wrapText="1"/>
    </xf>
    <xf numFmtId="41" fontId="3" fillId="0" borderId="4" xfId="2" applyNumberFormat="1" applyFont="1" applyFill="1" applyBorder="1" applyAlignment="1">
      <alignment horizontal="center" vertical="center" wrapText="1"/>
    </xf>
    <xf numFmtId="41" fontId="3" fillId="0" borderId="1" xfId="2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3" fontId="3" fillId="0" borderId="1" xfId="2" applyNumberFormat="1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 wrapText="1"/>
    </xf>
  </cellXfs>
  <cellStyles count="15">
    <cellStyle name="Денежный 2" xfId="1"/>
    <cellStyle name="Обычный" xfId="0" builtinId="0"/>
    <cellStyle name="Обычный 2" xfId="2"/>
    <cellStyle name="Обычный 2 13" xfId="3"/>
    <cellStyle name="Обычный 2 2" xfId="4"/>
    <cellStyle name="Обычный 2 3" xfId="5"/>
    <cellStyle name="Обычный 3" xfId="6"/>
    <cellStyle name="Обычный 3 10" xfId="7"/>
    <cellStyle name="Обычный 4" xfId="8"/>
    <cellStyle name="Стиль 1" xfId="9"/>
    <cellStyle name="Стиль 2" xfId="10"/>
    <cellStyle name="Стиль 3" xfId="11"/>
    <cellStyle name="Стиль 4" xfId="12"/>
    <cellStyle name="Стиль 5" xfId="13"/>
    <cellStyle name="Стиль 6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99"/>
  <sheetViews>
    <sheetView tabSelected="1" zoomScaleNormal="100" zoomScaleSheetLayoutView="85" workbookViewId="0">
      <pane xSplit="1" ySplit="6" topLeftCell="F43" activePane="bottomRight" state="frozen"/>
      <selection pane="topRight" activeCell="C1" sqref="C1"/>
      <selection pane="bottomLeft" activeCell="A8" sqref="A8"/>
      <selection pane="bottomRight" activeCell="H47" sqref="H47"/>
    </sheetView>
  </sheetViews>
  <sheetFormatPr defaultColWidth="9.109375" defaultRowHeight="15.6"/>
  <cols>
    <col min="1" max="1" width="52.44140625" style="19" customWidth="1"/>
    <col min="2" max="2" width="27.33203125" style="14" customWidth="1"/>
    <col min="3" max="3" width="16.44140625" style="28" customWidth="1"/>
    <col min="4" max="4" width="16.44140625" style="13" customWidth="1"/>
    <col min="5" max="5" width="15" style="14" customWidth="1"/>
    <col min="6" max="10" width="17.5546875" style="14" customWidth="1"/>
    <col min="11" max="11" width="45.6640625" style="51" customWidth="1"/>
    <col min="12" max="12" width="16.44140625" style="14" customWidth="1"/>
    <col min="13" max="13" width="9.109375" style="14"/>
    <col min="14" max="14" width="15" style="14" bestFit="1" customWidth="1"/>
    <col min="15" max="16384" width="9.109375" style="14"/>
  </cols>
  <sheetData>
    <row r="1" spans="1:15" s="8" customFormat="1">
      <c r="A1" s="56"/>
      <c r="B1" s="57"/>
      <c r="C1" s="58"/>
      <c r="D1" s="58"/>
      <c r="E1" s="58"/>
      <c r="F1" s="58"/>
      <c r="G1" s="58"/>
      <c r="H1" s="58"/>
      <c r="I1" s="58"/>
      <c r="J1" s="58"/>
      <c r="K1" s="79" t="s">
        <v>65</v>
      </c>
    </row>
    <row r="2" spans="1:15" ht="40.200000000000003" customHeight="1">
      <c r="A2" s="158" t="s">
        <v>95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</row>
    <row r="3" spans="1:15">
      <c r="A3" s="59"/>
      <c r="B3" s="9"/>
      <c r="C3" s="32"/>
      <c r="D3" s="9"/>
      <c r="E3" s="9"/>
      <c r="F3" s="9"/>
      <c r="G3" s="9"/>
      <c r="H3" s="9"/>
      <c r="I3" s="9"/>
      <c r="J3" s="9"/>
      <c r="K3" s="70"/>
    </row>
    <row r="4" spans="1:15" ht="15.75" customHeight="1">
      <c r="A4" s="165" t="s">
        <v>0</v>
      </c>
      <c r="B4" s="170" t="s">
        <v>50</v>
      </c>
      <c r="C4" s="171"/>
      <c r="D4" s="171"/>
      <c r="E4" s="171"/>
      <c r="F4" s="171"/>
      <c r="G4" s="171"/>
      <c r="H4" s="171"/>
      <c r="I4" s="171"/>
      <c r="J4" s="182"/>
      <c r="K4" s="159" t="s">
        <v>58</v>
      </c>
    </row>
    <row r="5" spans="1:15" ht="34.5" customHeight="1">
      <c r="A5" s="166"/>
      <c r="B5" s="169" t="s">
        <v>98</v>
      </c>
      <c r="C5" s="157" t="s">
        <v>67</v>
      </c>
      <c r="D5" s="157"/>
      <c r="E5" s="157"/>
      <c r="F5" s="168" t="s">
        <v>102</v>
      </c>
      <c r="G5" s="157" t="s">
        <v>67</v>
      </c>
      <c r="H5" s="157"/>
      <c r="I5" s="157"/>
      <c r="J5" s="168" t="s">
        <v>103</v>
      </c>
      <c r="K5" s="159"/>
    </row>
    <row r="6" spans="1:15" ht="82.5" customHeight="1">
      <c r="A6" s="167"/>
      <c r="B6" s="169"/>
      <c r="C6" s="48" t="s">
        <v>47</v>
      </c>
      <c r="D6" s="50" t="s">
        <v>48</v>
      </c>
      <c r="E6" s="55" t="s">
        <v>49</v>
      </c>
      <c r="F6" s="169"/>
      <c r="G6" s="152" t="s">
        <v>47</v>
      </c>
      <c r="H6" s="50" t="s">
        <v>48</v>
      </c>
      <c r="I6" s="153" t="s">
        <v>49</v>
      </c>
      <c r="J6" s="169"/>
      <c r="K6" s="159"/>
    </row>
    <row r="7" spans="1:15">
      <c r="A7" s="60">
        <v>1</v>
      </c>
      <c r="B7" s="61">
        <v>2</v>
      </c>
      <c r="C7" s="63">
        <v>3</v>
      </c>
      <c r="D7" s="63">
        <v>4</v>
      </c>
      <c r="E7" s="62">
        <v>5</v>
      </c>
      <c r="F7" s="62">
        <v>6</v>
      </c>
      <c r="G7" s="63">
        <v>3</v>
      </c>
      <c r="H7" s="63">
        <v>4</v>
      </c>
      <c r="I7" s="62">
        <v>5</v>
      </c>
      <c r="J7" s="62">
        <v>6</v>
      </c>
      <c r="K7" s="64" t="s">
        <v>60</v>
      </c>
    </row>
    <row r="8" spans="1:15">
      <c r="A8" s="46" t="s">
        <v>18</v>
      </c>
      <c r="B8" s="49"/>
      <c r="C8" s="38"/>
      <c r="D8" s="39"/>
      <c r="E8" s="37"/>
      <c r="F8" s="37"/>
      <c r="G8" s="38"/>
      <c r="H8" s="39"/>
      <c r="I8" s="37"/>
      <c r="J8" s="37"/>
      <c r="K8" s="67"/>
    </row>
    <row r="9" spans="1:15" s="3" customFormat="1">
      <c r="A9" s="20" t="s">
        <v>1</v>
      </c>
      <c r="B9" s="134">
        <f>B10+B25</f>
        <v>8128600</v>
      </c>
      <c r="C9" s="134">
        <f>C10+C25</f>
        <v>619000</v>
      </c>
      <c r="D9" s="134">
        <f>D10+D25</f>
        <v>0</v>
      </c>
      <c r="E9" s="134">
        <f>E10+E25</f>
        <v>619000</v>
      </c>
      <c r="F9" s="134">
        <f>B9+E9</f>
        <v>8747600</v>
      </c>
      <c r="G9" s="134">
        <f>G10+G25</f>
        <v>0</v>
      </c>
      <c r="H9" s="134">
        <f>H10+H25</f>
        <v>0</v>
      </c>
      <c r="I9" s="134">
        <f>I10+I25</f>
        <v>0</v>
      </c>
      <c r="J9" s="134">
        <f>F9+I9</f>
        <v>8747600</v>
      </c>
      <c r="K9" s="67"/>
    </row>
    <row r="10" spans="1:15" s="4" customFormat="1">
      <c r="A10" s="18" t="s">
        <v>19</v>
      </c>
      <c r="B10" s="135">
        <f>SUM(B11:B24)</f>
        <v>2826000</v>
      </c>
      <c r="C10" s="135">
        <f>SUM(C11:C24)</f>
        <v>0</v>
      </c>
      <c r="D10" s="135">
        <f>SUM(D11:D24)</f>
        <v>0</v>
      </c>
      <c r="E10" s="135"/>
      <c r="F10" s="135">
        <f>B10</f>
        <v>2826000</v>
      </c>
      <c r="G10" s="135">
        <f>SUM(G11:G24)</f>
        <v>0</v>
      </c>
      <c r="H10" s="135">
        <f>SUM(H11:H24)</f>
        <v>0</v>
      </c>
      <c r="I10" s="135"/>
      <c r="J10" s="135">
        <f>F10</f>
        <v>2826000</v>
      </c>
      <c r="K10" s="52"/>
      <c r="L10" s="7"/>
      <c r="M10" s="7"/>
      <c r="N10" s="7"/>
      <c r="O10" s="7"/>
    </row>
    <row r="11" spans="1:15" s="5" customFormat="1">
      <c r="A11" s="18" t="s">
        <v>2</v>
      </c>
      <c r="B11" s="136"/>
      <c r="C11" s="137"/>
      <c r="D11" s="138"/>
      <c r="E11" s="137"/>
      <c r="F11" s="137"/>
      <c r="G11" s="137"/>
      <c r="H11" s="138"/>
      <c r="I11" s="137"/>
      <c r="J11" s="137"/>
      <c r="K11" s="67"/>
    </row>
    <row r="12" spans="1:15" s="5" customFormat="1">
      <c r="A12" s="18" t="s">
        <v>3</v>
      </c>
      <c r="B12" s="136">
        <v>540000</v>
      </c>
      <c r="C12" s="137"/>
      <c r="D12" s="138"/>
      <c r="E12" s="137"/>
      <c r="F12" s="137">
        <f>B12</f>
        <v>540000</v>
      </c>
      <c r="G12" s="137"/>
      <c r="H12" s="138"/>
      <c r="I12" s="137"/>
      <c r="J12" s="137">
        <f>F12</f>
        <v>540000</v>
      </c>
      <c r="K12" s="67"/>
    </row>
    <row r="13" spans="1:15" s="5" customFormat="1">
      <c r="A13" s="18" t="s">
        <v>4</v>
      </c>
      <c r="B13" s="139"/>
      <c r="C13" s="140"/>
      <c r="D13" s="140"/>
      <c r="E13" s="137"/>
      <c r="F13" s="137"/>
      <c r="G13" s="140"/>
      <c r="H13" s="140"/>
      <c r="I13" s="137"/>
      <c r="J13" s="137"/>
      <c r="K13" s="67"/>
    </row>
    <row r="14" spans="1:15" s="5" customFormat="1">
      <c r="A14" s="18" t="s">
        <v>51</v>
      </c>
      <c r="B14" s="140"/>
      <c r="C14" s="137"/>
      <c r="D14" s="140"/>
      <c r="E14" s="137"/>
      <c r="F14" s="137"/>
      <c r="G14" s="137"/>
      <c r="H14" s="140"/>
      <c r="I14" s="137"/>
      <c r="J14" s="137"/>
      <c r="K14" s="67"/>
    </row>
    <row r="15" spans="1:15" s="5" customFormat="1">
      <c r="A15" s="18" t="s">
        <v>20</v>
      </c>
      <c r="B15" s="140"/>
      <c r="C15" s="137"/>
      <c r="D15" s="140"/>
      <c r="E15" s="137"/>
      <c r="F15" s="137"/>
      <c r="G15" s="137"/>
      <c r="H15" s="140"/>
      <c r="I15" s="137"/>
      <c r="J15" s="137"/>
      <c r="K15" s="67"/>
    </row>
    <row r="16" spans="1:15" s="5" customFormat="1">
      <c r="A16" s="18" t="s">
        <v>21</v>
      </c>
      <c r="B16" s="140">
        <v>0</v>
      </c>
      <c r="C16" s="137"/>
      <c r="D16" s="140"/>
      <c r="E16" s="137"/>
      <c r="F16" s="137">
        <f>B16</f>
        <v>0</v>
      </c>
      <c r="G16" s="137"/>
      <c r="H16" s="140"/>
      <c r="I16" s="137"/>
      <c r="J16" s="137">
        <f>F16</f>
        <v>0</v>
      </c>
      <c r="K16" s="67"/>
    </row>
    <row r="17" spans="1:16" s="5" customFormat="1">
      <c r="A17" s="18" t="s">
        <v>22</v>
      </c>
      <c r="B17" s="137">
        <v>950000</v>
      </c>
      <c r="C17" s="137"/>
      <c r="D17" s="137"/>
      <c r="E17" s="137"/>
      <c r="F17" s="137">
        <f>B17</f>
        <v>950000</v>
      </c>
      <c r="G17" s="137"/>
      <c r="H17" s="137"/>
      <c r="I17" s="137"/>
      <c r="J17" s="137">
        <f>F17</f>
        <v>950000</v>
      </c>
      <c r="K17" s="67"/>
    </row>
    <row r="18" spans="1:16" s="5" customFormat="1" ht="93.6">
      <c r="A18" s="21" t="s">
        <v>75</v>
      </c>
      <c r="B18" s="137"/>
      <c r="C18" s="137"/>
      <c r="D18" s="137"/>
      <c r="E18" s="137"/>
      <c r="F18" s="137"/>
      <c r="G18" s="137"/>
      <c r="H18" s="137"/>
      <c r="I18" s="137"/>
      <c r="J18" s="137"/>
      <c r="K18" s="67"/>
      <c r="P18" s="128"/>
    </row>
    <row r="19" spans="1:16" s="5" customFormat="1">
      <c r="A19" s="18" t="s">
        <v>56</v>
      </c>
      <c r="B19" s="137"/>
      <c r="C19" s="137"/>
      <c r="D19" s="137"/>
      <c r="E19" s="137"/>
      <c r="F19" s="137"/>
      <c r="G19" s="137"/>
      <c r="H19" s="137"/>
      <c r="I19" s="137"/>
      <c r="J19" s="137"/>
      <c r="K19" s="67"/>
    </row>
    <row r="20" spans="1:16" s="5" customFormat="1">
      <c r="A20" s="18" t="s">
        <v>23</v>
      </c>
      <c r="B20" s="137"/>
      <c r="C20" s="137"/>
      <c r="D20" s="137"/>
      <c r="E20" s="137"/>
      <c r="F20" s="137"/>
      <c r="G20" s="137"/>
      <c r="H20" s="137"/>
      <c r="I20" s="137"/>
      <c r="J20" s="137"/>
      <c r="K20" s="67"/>
    </row>
    <row r="21" spans="1:16" s="5" customFormat="1">
      <c r="A21" s="18" t="s">
        <v>24</v>
      </c>
      <c r="B21" s="137">
        <v>1120000</v>
      </c>
      <c r="C21" s="137"/>
      <c r="D21" s="137"/>
      <c r="E21" s="137"/>
      <c r="F21" s="137">
        <f>B21</f>
        <v>1120000</v>
      </c>
      <c r="G21" s="137"/>
      <c r="H21" s="137"/>
      <c r="I21" s="137"/>
      <c r="J21" s="137">
        <f>F21</f>
        <v>1120000</v>
      </c>
      <c r="K21" s="67"/>
    </row>
    <row r="22" spans="1:16" s="5" customFormat="1">
      <c r="A22" s="18" t="s">
        <v>5</v>
      </c>
      <c r="B22" s="137"/>
      <c r="C22" s="137"/>
      <c r="D22" s="137"/>
      <c r="E22" s="137"/>
      <c r="F22" s="137"/>
      <c r="G22" s="137"/>
      <c r="H22" s="137"/>
      <c r="I22" s="137"/>
      <c r="J22" s="137"/>
      <c r="K22" s="67"/>
    </row>
    <row r="23" spans="1:16" s="5" customFormat="1">
      <c r="A23" s="18" t="s">
        <v>6</v>
      </c>
      <c r="B23" s="137">
        <v>216000</v>
      </c>
      <c r="C23" s="137"/>
      <c r="D23" s="137"/>
      <c r="E23" s="137"/>
      <c r="F23" s="137">
        <f>B23</f>
        <v>216000</v>
      </c>
      <c r="G23" s="137"/>
      <c r="H23" s="137"/>
      <c r="I23" s="137"/>
      <c r="J23" s="137">
        <f>F23</f>
        <v>216000</v>
      </c>
      <c r="K23" s="67"/>
    </row>
    <row r="24" spans="1:16" s="5" customFormat="1">
      <c r="A24" s="18" t="s">
        <v>7</v>
      </c>
      <c r="B24" s="137"/>
      <c r="C24" s="137"/>
      <c r="D24" s="137"/>
      <c r="E24" s="137"/>
      <c r="F24" s="137"/>
      <c r="G24" s="137"/>
      <c r="H24" s="137"/>
      <c r="I24" s="137"/>
      <c r="J24" s="137"/>
      <c r="K24" s="77"/>
    </row>
    <row r="25" spans="1:16" s="5" customFormat="1">
      <c r="A25" s="18" t="s">
        <v>25</v>
      </c>
      <c r="B25" s="141">
        <f>B26</f>
        <v>5302600</v>
      </c>
      <c r="C25" s="141">
        <f>C26</f>
        <v>619000</v>
      </c>
      <c r="D25" s="141"/>
      <c r="E25" s="141">
        <f>C25</f>
        <v>619000</v>
      </c>
      <c r="F25" s="141">
        <f>B25+E25</f>
        <v>5921600</v>
      </c>
      <c r="G25" s="141">
        <f>G26</f>
        <v>0</v>
      </c>
      <c r="H25" s="141"/>
      <c r="I25" s="141">
        <f>G25</f>
        <v>0</v>
      </c>
      <c r="J25" s="141">
        <f>F25+I25</f>
        <v>5921600</v>
      </c>
      <c r="K25" s="71"/>
      <c r="L25" s="6"/>
      <c r="M25" s="6"/>
    </row>
    <row r="26" spans="1:16" s="5" customFormat="1" ht="39" customHeight="1">
      <c r="A26" s="18" t="s">
        <v>63</v>
      </c>
      <c r="B26" s="141">
        <f>B27+B31+B33+B34</f>
        <v>5302600</v>
      </c>
      <c r="C26" s="141">
        <f>C34</f>
        <v>619000</v>
      </c>
      <c r="D26" s="141"/>
      <c r="E26" s="141">
        <f>C26</f>
        <v>619000</v>
      </c>
      <c r="F26" s="141">
        <f>B26+E26</f>
        <v>5921600</v>
      </c>
      <c r="G26" s="141">
        <f>G34</f>
        <v>0</v>
      </c>
      <c r="H26" s="141"/>
      <c r="I26" s="141">
        <f>G26</f>
        <v>0</v>
      </c>
      <c r="J26" s="141">
        <f>F26+I26</f>
        <v>5921600</v>
      </c>
      <c r="K26" s="68"/>
      <c r="L26" s="6"/>
      <c r="M26" s="6"/>
    </row>
    <row r="27" spans="1:16" s="5" customFormat="1" ht="18.75" customHeight="1">
      <c r="A27" s="18" t="s">
        <v>26</v>
      </c>
      <c r="B27" s="141">
        <v>3383300</v>
      </c>
      <c r="C27" s="141"/>
      <c r="D27" s="141"/>
      <c r="E27" s="137"/>
      <c r="F27" s="137">
        <f>B27</f>
        <v>3383300</v>
      </c>
      <c r="G27" s="141"/>
      <c r="H27" s="141"/>
      <c r="I27" s="137"/>
      <c r="J27" s="137">
        <f>F27</f>
        <v>3383300</v>
      </c>
      <c r="K27" s="68"/>
      <c r="L27" s="6"/>
      <c r="M27" s="6"/>
    </row>
    <row r="28" spans="1:16" s="5" customFormat="1">
      <c r="A28" s="21" t="s">
        <v>27</v>
      </c>
      <c r="B28" s="142"/>
      <c r="C28" s="142"/>
      <c r="D28" s="142"/>
      <c r="E28" s="143"/>
      <c r="F28" s="143"/>
      <c r="G28" s="142"/>
      <c r="H28" s="142"/>
      <c r="I28" s="143"/>
      <c r="J28" s="143"/>
      <c r="K28" s="68"/>
      <c r="L28" s="6"/>
      <c r="M28" s="6"/>
    </row>
    <row r="29" spans="1:16" s="5" customFormat="1" ht="31.2">
      <c r="A29" s="21" t="s">
        <v>28</v>
      </c>
      <c r="B29" s="142"/>
      <c r="C29" s="142"/>
      <c r="D29" s="142"/>
      <c r="E29" s="143"/>
      <c r="F29" s="143"/>
      <c r="G29" s="142"/>
      <c r="H29" s="142"/>
      <c r="I29" s="143"/>
      <c r="J29" s="143"/>
      <c r="K29" s="68"/>
      <c r="L29" s="6"/>
      <c r="M29" s="6"/>
    </row>
    <row r="30" spans="1:16" s="5" customFormat="1" ht="46.8">
      <c r="A30" s="21" t="s">
        <v>61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63"/>
      <c r="L30" s="6"/>
      <c r="M30" s="6"/>
    </row>
    <row r="31" spans="1:16" s="5" customFormat="1" ht="24" customHeight="1">
      <c r="A31" s="18" t="s">
        <v>29</v>
      </c>
      <c r="B31" s="141"/>
      <c r="C31" s="141"/>
      <c r="D31" s="141"/>
      <c r="E31" s="137"/>
      <c r="F31" s="137"/>
      <c r="G31" s="141"/>
      <c r="H31" s="141"/>
      <c r="I31" s="137"/>
      <c r="J31" s="137"/>
      <c r="K31" s="164"/>
      <c r="L31" s="6"/>
      <c r="M31" s="6"/>
    </row>
    <row r="32" spans="1:16" s="74" customFormat="1" ht="16.2">
      <c r="A32" s="75" t="s">
        <v>30</v>
      </c>
      <c r="B32" s="144"/>
      <c r="C32" s="144"/>
      <c r="D32" s="144"/>
      <c r="E32" s="145"/>
      <c r="F32" s="145"/>
      <c r="G32" s="144"/>
      <c r="H32" s="144"/>
      <c r="I32" s="145"/>
      <c r="J32" s="145"/>
      <c r="K32" s="164"/>
      <c r="L32" s="73"/>
      <c r="M32" s="73"/>
    </row>
    <row r="33" spans="1:13" s="5" customFormat="1">
      <c r="A33" s="18" t="s">
        <v>31</v>
      </c>
      <c r="B33" s="141">
        <v>259300</v>
      </c>
      <c r="C33" s="137"/>
      <c r="D33" s="141"/>
      <c r="E33" s="137"/>
      <c r="F33" s="137">
        <f>B33</f>
        <v>259300</v>
      </c>
      <c r="G33" s="137"/>
      <c r="H33" s="141"/>
      <c r="I33" s="137"/>
      <c r="J33" s="137">
        <f>F33</f>
        <v>259300</v>
      </c>
      <c r="K33" s="164"/>
      <c r="L33" s="6"/>
      <c r="M33" s="6"/>
    </row>
    <row r="34" spans="1:13" s="5" customFormat="1">
      <c r="A34" s="18" t="s">
        <v>32</v>
      </c>
      <c r="B34" s="141">
        <v>1660000</v>
      </c>
      <c r="C34" s="137">
        <v>619000</v>
      </c>
      <c r="D34" s="141">
        <v>0</v>
      </c>
      <c r="E34" s="137">
        <f>C34-D34</f>
        <v>619000</v>
      </c>
      <c r="F34" s="137">
        <f>B34+E34</f>
        <v>2279000</v>
      </c>
      <c r="G34" s="137"/>
      <c r="H34" s="141">
        <v>0</v>
      </c>
      <c r="I34" s="137">
        <f>G34-H34</f>
        <v>0</v>
      </c>
      <c r="J34" s="137">
        <f>F34+I34</f>
        <v>2279000</v>
      </c>
      <c r="K34" s="164"/>
      <c r="L34" s="6"/>
      <c r="M34" s="6"/>
    </row>
    <row r="35" spans="1:13" ht="16.2">
      <c r="A35" s="47" t="s">
        <v>33</v>
      </c>
      <c r="B35" s="146"/>
      <c r="C35" s="147"/>
      <c r="D35" s="146"/>
      <c r="E35" s="137"/>
      <c r="F35" s="137"/>
      <c r="G35" s="147"/>
      <c r="H35" s="146"/>
      <c r="I35" s="137"/>
      <c r="J35" s="137"/>
      <c r="K35" s="76"/>
    </row>
    <row r="36" spans="1:13" s="13" customFormat="1" ht="15.75" customHeight="1">
      <c r="A36" s="40" t="s">
        <v>12</v>
      </c>
      <c r="B36" s="147">
        <f>B37+B40+B41+B42</f>
        <v>2840300</v>
      </c>
      <c r="C36" s="147">
        <f>C37+C40+C41+C42</f>
        <v>0</v>
      </c>
      <c r="D36" s="147">
        <f>D37+D40+D41+D42</f>
        <v>0</v>
      </c>
      <c r="E36" s="147">
        <f>E37+E40+E41+E42</f>
        <v>0</v>
      </c>
      <c r="F36" s="147">
        <f>B36</f>
        <v>2840300</v>
      </c>
      <c r="G36" s="147">
        <f>G37+G40+G41+G42</f>
        <v>0</v>
      </c>
      <c r="H36" s="147">
        <f>H37+H40+H41+H42</f>
        <v>0</v>
      </c>
      <c r="I36" s="147">
        <f>I37+I40+I41+I42</f>
        <v>0</v>
      </c>
      <c r="J36" s="147">
        <f>F36</f>
        <v>2840300</v>
      </c>
      <c r="K36" s="53"/>
    </row>
    <row r="37" spans="1:13" s="13" customFormat="1" ht="70.5" customHeight="1">
      <c r="A37" s="17" t="s">
        <v>34</v>
      </c>
      <c r="B37" s="137">
        <f>B38+B39</f>
        <v>2840300</v>
      </c>
      <c r="C37" s="137">
        <v>0</v>
      </c>
      <c r="D37" s="137"/>
      <c r="E37" s="137">
        <f>C37-D37</f>
        <v>0</v>
      </c>
      <c r="F37" s="137">
        <f>B37</f>
        <v>2840300</v>
      </c>
      <c r="G37" s="137">
        <v>0</v>
      </c>
      <c r="H37" s="137"/>
      <c r="I37" s="137">
        <f>G37-H37</f>
        <v>0</v>
      </c>
      <c r="J37" s="137">
        <f>F37</f>
        <v>2840300</v>
      </c>
      <c r="K37" s="160"/>
    </row>
    <row r="38" spans="1:13" s="13" customFormat="1">
      <c r="A38" s="42" t="s">
        <v>77</v>
      </c>
      <c r="B38" s="143">
        <v>2840300</v>
      </c>
      <c r="C38" s="143">
        <v>0</v>
      </c>
      <c r="D38" s="143"/>
      <c r="E38" s="143">
        <f>C38-D38</f>
        <v>0</v>
      </c>
      <c r="F38" s="143">
        <f>B38</f>
        <v>2840300</v>
      </c>
      <c r="G38" s="143">
        <v>0</v>
      </c>
      <c r="H38" s="143"/>
      <c r="I38" s="143">
        <f>G38-H38</f>
        <v>0</v>
      </c>
      <c r="J38" s="143">
        <f>F38</f>
        <v>2840300</v>
      </c>
      <c r="K38" s="161"/>
    </row>
    <row r="39" spans="1:13" s="13" customFormat="1" ht="31.2">
      <c r="A39" s="42" t="s">
        <v>93</v>
      </c>
      <c r="B39" s="143"/>
      <c r="C39" s="143"/>
      <c r="D39" s="143"/>
      <c r="E39" s="143"/>
      <c r="F39" s="143"/>
      <c r="G39" s="143"/>
      <c r="H39" s="143"/>
      <c r="I39" s="143"/>
      <c r="J39" s="143"/>
      <c r="K39" s="162"/>
    </row>
    <row r="40" spans="1:13" s="13" customFormat="1">
      <c r="A40" s="17" t="s">
        <v>35</v>
      </c>
      <c r="B40" s="137"/>
      <c r="C40" s="137"/>
      <c r="D40" s="137"/>
      <c r="E40" s="137"/>
      <c r="F40" s="137"/>
      <c r="G40" s="137"/>
      <c r="H40" s="137"/>
      <c r="I40" s="137"/>
      <c r="J40" s="137"/>
      <c r="K40" s="67"/>
    </row>
    <row r="41" spans="1:13">
      <c r="A41" s="18" t="s">
        <v>78</v>
      </c>
      <c r="B41" s="137"/>
      <c r="C41" s="137"/>
      <c r="D41" s="137"/>
      <c r="E41" s="137"/>
      <c r="F41" s="137"/>
      <c r="G41" s="137"/>
      <c r="H41" s="137"/>
      <c r="I41" s="137"/>
      <c r="J41" s="137"/>
      <c r="K41" s="67"/>
    </row>
    <row r="42" spans="1:13" ht="31.2">
      <c r="A42" s="17" t="s">
        <v>36</v>
      </c>
      <c r="B42" s="137"/>
      <c r="C42" s="137"/>
      <c r="D42" s="137"/>
      <c r="E42" s="137"/>
      <c r="F42" s="137"/>
      <c r="G42" s="137"/>
      <c r="H42" s="137"/>
      <c r="I42" s="137"/>
      <c r="J42" s="137"/>
      <c r="K42" s="67"/>
    </row>
    <row r="43" spans="1:13" s="24" customFormat="1" ht="16.2">
      <c r="A43" s="40" t="s">
        <v>13</v>
      </c>
      <c r="B43" s="147">
        <f>B44+B45+B49</f>
        <v>5238300</v>
      </c>
      <c r="C43" s="147">
        <f>C44+C45+C49</f>
        <v>619000</v>
      </c>
      <c r="D43" s="147">
        <f>D44+D45+D49</f>
        <v>0</v>
      </c>
      <c r="E43" s="147">
        <f>E44+E45+E49</f>
        <v>619000</v>
      </c>
      <c r="F43" s="147">
        <f>B43+E43</f>
        <v>5857300</v>
      </c>
      <c r="G43" s="147">
        <f>G44+G45+G49</f>
        <v>45000</v>
      </c>
      <c r="H43" s="147">
        <f>H44+H45+H49</f>
        <v>0</v>
      </c>
      <c r="I43" s="147">
        <f>I44+I45+I49</f>
        <v>45000</v>
      </c>
      <c r="J43" s="147">
        <f>F43+I43</f>
        <v>5902300</v>
      </c>
      <c r="K43" s="52"/>
    </row>
    <row r="44" spans="1:13">
      <c r="A44" s="42" t="s">
        <v>79</v>
      </c>
      <c r="B44" s="143"/>
      <c r="C44" s="143"/>
      <c r="D44" s="143"/>
      <c r="E44" s="137"/>
      <c r="F44" s="137"/>
      <c r="G44" s="143"/>
      <c r="H44" s="143"/>
      <c r="I44" s="137"/>
      <c r="J44" s="137"/>
      <c r="K44" s="53"/>
    </row>
    <row r="45" spans="1:13" s="13" customFormat="1">
      <c r="A45" s="42" t="s">
        <v>14</v>
      </c>
      <c r="B45" s="143">
        <f>B46+B47+B48</f>
        <v>5212800</v>
      </c>
      <c r="C45" s="143">
        <f>C46+C47+C48</f>
        <v>619000</v>
      </c>
      <c r="D45" s="143">
        <f>D46+D47+D48</f>
        <v>0</v>
      </c>
      <c r="E45" s="143">
        <f>E46+E47+E48</f>
        <v>619000</v>
      </c>
      <c r="F45" s="143">
        <f>B45+E45</f>
        <v>5831800</v>
      </c>
      <c r="G45" s="143">
        <f>G46+G47+G48</f>
        <v>45000</v>
      </c>
      <c r="H45" s="143">
        <f>H46+H47+H48</f>
        <v>0</v>
      </c>
      <c r="I45" s="143">
        <f>I46+I47+I48</f>
        <v>45000</v>
      </c>
      <c r="J45" s="143">
        <f>F45+I45</f>
        <v>5876800</v>
      </c>
      <c r="K45" s="53"/>
    </row>
    <row r="46" spans="1:13">
      <c r="A46" s="17" t="s">
        <v>80</v>
      </c>
      <c r="B46" s="137"/>
      <c r="C46" s="137"/>
      <c r="D46" s="137"/>
      <c r="E46" s="137"/>
      <c r="F46" s="137"/>
      <c r="G46" s="137"/>
      <c r="H46" s="137"/>
      <c r="I46" s="137"/>
      <c r="J46" s="137"/>
      <c r="K46" s="67"/>
    </row>
    <row r="47" spans="1:13" ht="87.75" customHeight="1">
      <c r="A47" s="17" t="s">
        <v>81</v>
      </c>
      <c r="B47" s="137">
        <v>5212800</v>
      </c>
      <c r="C47" s="137">
        <v>619000</v>
      </c>
      <c r="D47" s="137">
        <v>0</v>
      </c>
      <c r="E47" s="137">
        <f>C47-D47</f>
        <v>619000</v>
      </c>
      <c r="F47" s="137">
        <f>B47+E47</f>
        <v>5831800</v>
      </c>
      <c r="G47" s="137">
        <v>45000</v>
      </c>
      <c r="H47" s="137">
        <v>0</v>
      </c>
      <c r="I47" s="137">
        <f>G47-H47</f>
        <v>45000</v>
      </c>
      <c r="J47" s="137">
        <f>F47+I47</f>
        <v>5876800</v>
      </c>
      <c r="K47" s="67"/>
    </row>
    <row r="48" spans="1:13" ht="31.2">
      <c r="A48" s="17" t="s">
        <v>82</v>
      </c>
      <c r="B48" s="137"/>
      <c r="C48" s="137"/>
      <c r="D48" s="137"/>
      <c r="E48" s="137"/>
      <c r="F48" s="137"/>
      <c r="G48" s="137"/>
      <c r="H48" s="137"/>
      <c r="I48" s="137"/>
      <c r="J48" s="137"/>
      <c r="K48" s="67"/>
    </row>
    <row r="49" spans="1:13" s="13" customFormat="1">
      <c r="A49" s="42" t="s">
        <v>15</v>
      </c>
      <c r="B49" s="143">
        <f>B50+B51+B52+B53+B54</f>
        <v>25500</v>
      </c>
      <c r="C49" s="143">
        <v>0</v>
      </c>
      <c r="D49" s="143">
        <f>D50+D51+D52+D53+D54</f>
        <v>0</v>
      </c>
      <c r="E49" s="143">
        <v>0</v>
      </c>
      <c r="F49" s="143">
        <f>B49+E49</f>
        <v>25500</v>
      </c>
      <c r="G49" s="143">
        <v>0</v>
      </c>
      <c r="H49" s="143">
        <f>H50+H51+H52+H53+H54</f>
        <v>0</v>
      </c>
      <c r="I49" s="143">
        <v>0</v>
      </c>
      <c r="J49" s="143">
        <f>F49+I49</f>
        <v>25500</v>
      </c>
      <c r="K49" s="53"/>
    </row>
    <row r="50" spans="1:13" s="13" customFormat="1" ht="78">
      <c r="A50" s="17" t="s">
        <v>83</v>
      </c>
      <c r="B50" s="137"/>
      <c r="C50" s="137"/>
      <c r="D50" s="137"/>
      <c r="E50" s="137"/>
      <c r="F50" s="137"/>
      <c r="G50" s="137"/>
      <c r="H50" s="137"/>
      <c r="I50" s="137"/>
      <c r="J50" s="137"/>
      <c r="K50" s="67"/>
    </row>
    <row r="51" spans="1:13" s="13" customFormat="1" ht="52.5" customHeight="1">
      <c r="A51" s="17" t="s">
        <v>84</v>
      </c>
      <c r="B51" s="137"/>
      <c r="C51" s="137"/>
      <c r="D51" s="137"/>
      <c r="E51" s="137"/>
      <c r="F51" s="137"/>
      <c r="G51" s="137"/>
      <c r="H51" s="137"/>
      <c r="I51" s="137"/>
      <c r="J51" s="137"/>
      <c r="K51" s="67"/>
    </row>
    <row r="52" spans="1:13" s="13" customFormat="1" ht="69" customHeight="1">
      <c r="A52" s="17" t="s">
        <v>85</v>
      </c>
      <c r="B52" s="137"/>
      <c r="C52" s="137"/>
      <c r="D52" s="137"/>
      <c r="E52" s="137"/>
      <c r="F52" s="137"/>
      <c r="G52" s="137"/>
      <c r="H52" s="137"/>
      <c r="I52" s="137"/>
      <c r="J52" s="137"/>
      <c r="K52" s="67"/>
    </row>
    <row r="53" spans="1:13" s="13" customFormat="1">
      <c r="A53" s="17" t="s">
        <v>86</v>
      </c>
      <c r="B53" s="137"/>
      <c r="C53" s="137"/>
      <c r="D53" s="137"/>
      <c r="E53" s="137"/>
      <c r="F53" s="137"/>
      <c r="G53" s="137"/>
      <c r="H53" s="137"/>
      <c r="I53" s="137"/>
      <c r="J53" s="137"/>
      <c r="K53" s="67"/>
    </row>
    <row r="54" spans="1:13" s="13" customFormat="1" ht="22.5" customHeight="1">
      <c r="A54" s="17" t="s">
        <v>87</v>
      </c>
      <c r="B54" s="137">
        <v>25500</v>
      </c>
      <c r="C54" s="137">
        <v>0</v>
      </c>
      <c r="D54" s="137"/>
      <c r="E54" s="137">
        <f>C54-D54</f>
        <v>0</v>
      </c>
      <c r="F54" s="137">
        <f>B54+E54</f>
        <v>25500</v>
      </c>
      <c r="G54" s="137">
        <v>0</v>
      </c>
      <c r="H54" s="137"/>
      <c r="I54" s="137">
        <f>G54-H54</f>
        <v>0</v>
      </c>
      <c r="J54" s="137">
        <f>F54+I54</f>
        <v>25500</v>
      </c>
      <c r="K54" s="67"/>
    </row>
    <row r="55" spans="1:13" s="2" customFormat="1" ht="16.2">
      <c r="A55" s="40" t="s">
        <v>16</v>
      </c>
      <c r="B55" s="147">
        <f>B56+B57+B58+B59+B60</f>
        <v>50000</v>
      </c>
      <c r="C55" s="147">
        <f>C56+C57+C58+C59+C60</f>
        <v>0</v>
      </c>
      <c r="D55" s="147">
        <f>D56+D57+D58+D59+D60</f>
        <v>0</v>
      </c>
      <c r="E55" s="147">
        <f>E56+E57+E58+E59+E60</f>
        <v>0</v>
      </c>
      <c r="F55" s="147">
        <f>B55</f>
        <v>50000</v>
      </c>
      <c r="G55" s="147">
        <f>G56+G57+G58+G59+G60</f>
        <v>0</v>
      </c>
      <c r="H55" s="147">
        <f>H56+H57+H58+H59+H60</f>
        <v>0</v>
      </c>
      <c r="I55" s="147">
        <f>I56+I57+I58+I59+I60</f>
        <v>0</v>
      </c>
      <c r="J55" s="147">
        <f>F55</f>
        <v>50000</v>
      </c>
      <c r="K55" s="52"/>
    </row>
    <row r="56" spans="1:13" s="65" customFormat="1" ht="34.5" customHeight="1">
      <c r="A56" s="17" t="s">
        <v>88</v>
      </c>
      <c r="B56" s="137"/>
      <c r="C56" s="137"/>
      <c r="D56" s="137"/>
      <c r="E56" s="137"/>
      <c r="F56" s="137"/>
      <c r="G56" s="137"/>
      <c r="H56" s="137"/>
      <c r="I56" s="137"/>
      <c r="J56" s="137"/>
      <c r="K56" s="67"/>
    </row>
    <row r="57" spans="1:13" ht="31.2">
      <c r="A57" s="17" t="s">
        <v>89</v>
      </c>
      <c r="B57" s="137"/>
      <c r="C57" s="137"/>
      <c r="D57" s="137"/>
      <c r="E57" s="137"/>
      <c r="F57" s="137"/>
      <c r="G57" s="137"/>
      <c r="H57" s="137"/>
      <c r="I57" s="137"/>
      <c r="J57" s="137"/>
      <c r="K57" s="67"/>
    </row>
    <row r="58" spans="1:13">
      <c r="A58" s="17" t="s">
        <v>90</v>
      </c>
      <c r="B58" s="137"/>
      <c r="C58" s="137"/>
      <c r="D58" s="137"/>
      <c r="E58" s="137"/>
      <c r="F58" s="137"/>
      <c r="G58" s="137"/>
      <c r="H58" s="137"/>
      <c r="I58" s="137"/>
      <c r="J58" s="137"/>
      <c r="K58" s="67"/>
    </row>
    <row r="59" spans="1:13" ht="46.8">
      <c r="A59" s="17" t="s">
        <v>91</v>
      </c>
      <c r="B59" s="137"/>
      <c r="C59" s="137"/>
      <c r="D59" s="137"/>
      <c r="E59" s="137"/>
      <c r="F59" s="137"/>
      <c r="G59" s="137"/>
      <c r="H59" s="137"/>
      <c r="I59" s="137"/>
      <c r="J59" s="137"/>
      <c r="K59" s="67"/>
    </row>
    <row r="60" spans="1:13" ht="20.25" customHeight="1">
      <c r="A60" s="17" t="s">
        <v>92</v>
      </c>
      <c r="B60" s="137">
        <v>50000</v>
      </c>
      <c r="C60" s="137"/>
      <c r="D60" s="137"/>
      <c r="E60" s="137"/>
      <c r="F60" s="137">
        <f>B60</f>
        <v>50000</v>
      </c>
      <c r="G60" s="137"/>
      <c r="H60" s="137"/>
      <c r="I60" s="137"/>
      <c r="J60" s="137">
        <f>F60</f>
        <v>50000</v>
      </c>
      <c r="K60" s="67"/>
    </row>
    <row r="61" spans="1:13" ht="28.5" customHeight="1">
      <c r="A61" s="69" t="s">
        <v>57</v>
      </c>
      <c r="B61" s="137"/>
      <c r="C61" s="137"/>
      <c r="D61" s="137"/>
      <c r="E61" s="137"/>
      <c r="F61" s="137"/>
      <c r="G61" s="137"/>
      <c r="H61" s="137"/>
      <c r="I61" s="137"/>
      <c r="J61" s="137"/>
      <c r="K61" s="67"/>
      <c r="L61" s="78">
        <f>L62-L36-L43-L55</f>
        <v>0</v>
      </c>
    </row>
    <row r="62" spans="1:13" s="2" customFormat="1">
      <c r="A62" s="20" t="s">
        <v>8</v>
      </c>
      <c r="B62" s="146">
        <f>B36+B43+B55+B61</f>
        <v>8128600</v>
      </c>
      <c r="C62" s="146">
        <f>C36+C43+C55+C61</f>
        <v>619000</v>
      </c>
      <c r="D62" s="146">
        <f>D36+D43+D55+D61</f>
        <v>0</v>
      </c>
      <c r="E62" s="146">
        <f>E36+E43+E55+E61</f>
        <v>619000</v>
      </c>
      <c r="F62" s="146">
        <f>B62+E62</f>
        <v>8747600</v>
      </c>
      <c r="G62" s="146">
        <f>G36+G43+G55+G61</f>
        <v>45000</v>
      </c>
      <c r="H62" s="146">
        <f>H36+H43+H55+H61</f>
        <v>0</v>
      </c>
      <c r="I62" s="146">
        <f>I36+I43+I55+I61</f>
        <v>45000</v>
      </c>
      <c r="J62" s="146">
        <f>F62+I62</f>
        <v>8792600</v>
      </c>
      <c r="K62" s="52"/>
    </row>
    <row r="63" spans="1:13" s="2" customFormat="1" ht="31.2">
      <c r="A63" s="41" t="s">
        <v>17</v>
      </c>
      <c r="B63" s="148">
        <f>B62-B25</f>
        <v>2826000</v>
      </c>
      <c r="C63" s="148"/>
      <c r="D63" s="146">
        <f>D62-D25</f>
        <v>0</v>
      </c>
      <c r="E63" s="148"/>
      <c r="F63" s="148">
        <f>F62-F25</f>
        <v>2826000</v>
      </c>
      <c r="G63" s="148"/>
      <c r="H63" s="146">
        <f>H62-H25</f>
        <v>0</v>
      </c>
      <c r="I63" s="148"/>
      <c r="J63" s="148">
        <f>J62-J25</f>
        <v>2871000</v>
      </c>
      <c r="K63" s="67"/>
      <c r="L63" s="14"/>
      <c r="M63" s="14"/>
    </row>
    <row r="64" spans="1:13" s="2" customFormat="1">
      <c r="A64" s="20" t="s">
        <v>9</v>
      </c>
      <c r="B64" s="146">
        <f>B9-B62</f>
        <v>0</v>
      </c>
      <c r="C64" s="146">
        <f>C9-C62</f>
        <v>0</v>
      </c>
      <c r="D64" s="146"/>
      <c r="E64" s="146">
        <f>C64-D64</f>
        <v>0</v>
      </c>
      <c r="F64" s="146">
        <f>F9-F62</f>
        <v>0</v>
      </c>
      <c r="G64" s="146">
        <f>G9-G62</f>
        <v>-45000</v>
      </c>
      <c r="H64" s="146"/>
      <c r="I64" s="146">
        <f>G64-H64</f>
        <v>-45000</v>
      </c>
      <c r="J64" s="146">
        <f>J9-J62</f>
        <v>-45000</v>
      </c>
      <c r="K64" s="67"/>
      <c r="L64" s="14"/>
      <c r="M64" s="14"/>
    </row>
    <row r="65" spans="1:13" s="2" customFormat="1" ht="31.2">
      <c r="A65" s="21" t="s">
        <v>37</v>
      </c>
      <c r="B65" s="143"/>
      <c r="C65" s="143"/>
      <c r="D65" s="143"/>
      <c r="E65" s="143"/>
      <c r="F65" s="143">
        <f>-F64/F10*100%</f>
        <v>0</v>
      </c>
      <c r="G65" s="143"/>
      <c r="H65" s="143"/>
      <c r="I65" s="143"/>
      <c r="J65" s="143">
        <f>-J64/J10*100%</f>
        <v>1.5923566878980892E-2</v>
      </c>
      <c r="K65" s="53"/>
      <c r="L65" s="14"/>
      <c r="M65" s="14"/>
    </row>
    <row r="66" spans="1:13" s="2" customFormat="1" ht="46.8">
      <c r="A66" s="21" t="s">
        <v>38</v>
      </c>
      <c r="B66" s="143"/>
      <c r="C66" s="143"/>
      <c r="D66" s="143"/>
      <c r="E66" s="143"/>
      <c r="F66" s="143"/>
      <c r="G66" s="143"/>
      <c r="H66" s="143"/>
      <c r="I66" s="143"/>
      <c r="J66" s="143"/>
      <c r="K66" s="53"/>
      <c r="L66" s="14"/>
      <c r="M66" s="14"/>
    </row>
    <row r="67" spans="1:13" s="2" customFormat="1" ht="26.4">
      <c r="A67" s="66" t="s">
        <v>59</v>
      </c>
      <c r="B67" s="146">
        <f>B68+B69+B72+B75+B76+B77+B78</f>
        <v>0</v>
      </c>
      <c r="C67" s="146">
        <f>C68+C69+C72+C75+C76+C77+C78</f>
        <v>0</v>
      </c>
      <c r="D67" s="146">
        <f>-C64</f>
        <v>0</v>
      </c>
      <c r="E67" s="146">
        <f>E64</f>
        <v>0</v>
      </c>
      <c r="F67" s="146">
        <f>E67</f>
        <v>0</v>
      </c>
      <c r="G67" s="146">
        <f>G68+G69+G72+G75+G76+G77+G78</f>
        <v>0</v>
      </c>
      <c r="H67" s="146">
        <f>-G64</f>
        <v>45000</v>
      </c>
      <c r="I67" s="146">
        <f>I64</f>
        <v>-45000</v>
      </c>
      <c r="J67" s="146">
        <f>I67</f>
        <v>-45000</v>
      </c>
      <c r="K67" s="52"/>
    </row>
    <row r="68" spans="1:13" s="2" customFormat="1">
      <c r="A68" s="20" t="s">
        <v>39</v>
      </c>
      <c r="B68" s="146"/>
      <c r="C68" s="146"/>
      <c r="D68" s="146"/>
      <c r="E68" s="146"/>
      <c r="F68" s="146"/>
      <c r="G68" s="146"/>
      <c r="H68" s="146"/>
      <c r="I68" s="146"/>
      <c r="J68" s="146"/>
      <c r="K68" s="68"/>
    </row>
    <row r="69" spans="1:13" ht="31.2">
      <c r="A69" s="18" t="s">
        <v>52</v>
      </c>
      <c r="B69" s="137"/>
      <c r="C69" s="137"/>
      <c r="D69" s="137"/>
      <c r="E69" s="137"/>
      <c r="F69" s="137"/>
      <c r="G69" s="137"/>
      <c r="H69" s="137"/>
      <c r="I69" s="137"/>
      <c r="J69" s="137"/>
      <c r="K69" s="71"/>
    </row>
    <row r="70" spans="1:13">
      <c r="A70" s="16" t="s">
        <v>53</v>
      </c>
      <c r="B70" s="137"/>
      <c r="C70" s="137"/>
      <c r="D70" s="137"/>
      <c r="E70" s="137"/>
      <c r="F70" s="137"/>
      <c r="G70" s="137"/>
      <c r="H70" s="137"/>
      <c r="I70" s="137"/>
      <c r="J70" s="137"/>
      <c r="K70" s="68"/>
    </row>
    <row r="71" spans="1:13">
      <c r="A71" s="16" t="s">
        <v>40</v>
      </c>
      <c r="B71" s="137"/>
      <c r="C71" s="137"/>
      <c r="D71" s="137"/>
      <c r="E71" s="137"/>
      <c r="F71" s="137"/>
      <c r="G71" s="137"/>
      <c r="H71" s="137"/>
      <c r="I71" s="137"/>
      <c r="J71" s="137"/>
      <c r="K71" s="68"/>
    </row>
    <row r="72" spans="1:13">
      <c r="A72" s="16" t="s">
        <v>41</v>
      </c>
      <c r="B72" s="137"/>
      <c r="C72" s="137"/>
      <c r="D72" s="137"/>
      <c r="E72" s="137"/>
      <c r="F72" s="137"/>
      <c r="G72" s="137"/>
      <c r="H72" s="137"/>
      <c r="I72" s="137"/>
      <c r="J72" s="137"/>
      <c r="K72" s="71"/>
    </row>
    <row r="73" spans="1:13">
      <c r="A73" s="16" t="s">
        <v>42</v>
      </c>
      <c r="B73" s="137"/>
      <c r="C73" s="137"/>
      <c r="D73" s="137"/>
      <c r="E73" s="137"/>
      <c r="F73" s="137"/>
      <c r="G73" s="137"/>
      <c r="H73" s="137"/>
      <c r="I73" s="137"/>
      <c r="J73" s="137"/>
      <c r="K73" s="68"/>
    </row>
    <row r="74" spans="1:13">
      <c r="A74" s="16" t="s">
        <v>43</v>
      </c>
      <c r="B74" s="137"/>
      <c r="C74" s="137"/>
      <c r="D74" s="137"/>
      <c r="E74" s="137"/>
      <c r="F74" s="137"/>
      <c r="G74" s="137"/>
      <c r="H74" s="137"/>
      <c r="I74" s="137"/>
      <c r="J74" s="137"/>
      <c r="K74" s="72"/>
    </row>
    <row r="75" spans="1:13">
      <c r="A75" s="16" t="s">
        <v>64</v>
      </c>
      <c r="B75" s="137"/>
      <c r="C75" s="137"/>
      <c r="D75" s="137"/>
      <c r="E75" s="137"/>
      <c r="F75" s="137"/>
      <c r="G75" s="137"/>
      <c r="H75" s="137"/>
      <c r="I75" s="137"/>
      <c r="J75" s="137"/>
      <c r="K75" s="67"/>
    </row>
    <row r="76" spans="1:13">
      <c r="A76" s="16" t="s">
        <v>11</v>
      </c>
      <c r="B76" s="137"/>
      <c r="C76" s="137"/>
      <c r="D76" s="137"/>
      <c r="E76" s="137"/>
      <c r="F76" s="137"/>
      <c r="G76" s="137"/>
      <c r="H76" s="137"/>
      <c r="I76" s="137"/>
      <c r="J76" s="137"/>
      <c r="K76" s="67"/>
    </row>
    <row r="77" spans="1:13" ht="31.2">
      <c r="A77" s="16" t="s">
        <v>54</v>
      </c>
      <c r="B77" s="137"/>
      <c r="C77" s="137"/>
      <c r="D77" s="137"/>
      <c r="E77" s="137"/>
      <c r="F77" s="137"/>
      <c r="G77" s="137"/>
      <c r="H77" s="137"/>
      <c r="I77" s="137"/>
      <c r="J77" s="137"/>
      <c r="K77" s="67"/>
    </row>
    <row r="78" spans="1:13" ht="23.25" customHeight="1">
      <c r="A78" s="16" t="s">
        <v>10</v>
      </c>
      <c r="B78" s="137">
        <v>0</v>
      </c>
      <c r="C78" s="137"/>
      <c r="D78" s="137">
        <f>D67</f>
        <v>0</v>
      </c>
      <c r="E78" s="137">
        <f>C78-D78</f>
        <v>0</v>
      </c>
      <c r="F78" s="137">
        <f>B78+E78</f>
        <v>0</v>
      </c>
      <c r="G78" s="137"/>
      <c r="H78" s="137">
        <f>H67</f>
        <v>45000</v>
      </c>
      <c r="I78" s="137">
        <f>G78-H78</f>
        <v>-45000</v>
      </c>
      <c r="J78" s="137">
        <f>F78+I78</f>
        <v>-45000</v>
      </c>
      <c r="K78" s="67"/>
    </row>
    <row r="79" spans="1:13">
      <c r="A79" s="16" t="s">
        <v>44</v>
      </c>
      <c r="B79" s="137">
        <v>594181.09</v>
      </c>
      <c r="C79" s="137"/>
      <c r="D79" s="137">
        <f>D67</f>
        <v>0</v>
      </c>
      <c r="E79" s="137">
        <f>E67</f>
        <v>0</v>
      </c>
      <c r="F79" s="137">
        <f>B79+E79</f>
        <v>594181.09</v>
      </c>
      <c r="G79" s="137"/>
      <c r="H79" s="137">
        <f>H67</f>
        <v>45000</v>
      </c>
      <c r="I79" s="137">
        <f>I67</f>
        <v>-45000</v>
      </c>
      <c r="J79" s="137">
        <f>F79+I79</f>
        <v>549181.09</v>
      </c>
      <c r="K79" s="67"/>
    </row>
    <row r="80" spans="1:13">
      <c r="A80" s="16" t="s">
        <v>45</v>
      </c>
      <c r="B80" s="137"/>
      <c r="C80" s="137"/>
      <c r="D80" s="137"/>
      <c r="E80" s="137"/>
      <c r="F80" s="137"/>
      <c r="G80" s="137"/>
      <c r="H80" s="137"/>
      <c r="I80" s="137"/>
      <c r="J80" s="137"/>
      <c r="K80" s="67"/>
    </row>
    <row r="81" spans="1:12">
      <c r="A81" s="16" t="s">
        <v>46</v>
      </c>
      <c r="B81" s="137">
        <f>B79</f>
        <v>594181.09</v>
      </c>
      <c r="C81" s="137"/>
      <c r="D81" s="137">
        <f>D67</f>
        <v>0</v>
      </c>
      <c r="E81" s="137">
        <f>E67</f>
        <v>0</v>
      </c>
      <c r="F81" s="137">
        <f>B81+E81</f>
        <v>594181.09</v>
      </c>
      <c r="G81" s="137"/>
      <c r="H81" s="137">
        <f>H67</f>
        <v>45000</v>
      </c>
      <c r="I81" s="137">
        <f>I67</f>
        <v>-45000</v>
      </c>
      <c r="J81" s="137">
        <f>F81+I81</f>
        <v>549181.09</v>
      </c>
      <c r="K81" s="67"/>
    </row>
    <row r="82" spans="1:12" ht="16.5" customHeight="1">
      <c r="A82" s="45" t="s">
        <v>55</v>
      </c>
      <c r="B82" s="137"/>
      <c r="C82" s="137"/>
      <c r="D82" s="137"/>
      <c r="E82" s="137"/>
      <c r="F82" s="137"/>
      <c r="G82" s="137"/>
      <c r="H82" s="137"/>
      <c r="I82" s="137"/>
      <c r="J82" s="137"/>
      <c r="K82" s="67"/>
    </row>
    <row r="83" spans="1:12" s="2" customFormat="1" ht="31.2">
      <c r="A83" s="16" t="s">
        <v>72</v>
      </c>
      <c r="B83" s="137"/>
      <c r="C83" s="137"/>
      <c r="D83" s="137"/>
      <c r="E83" s="137"/>
      <c r="F83" s="137"/>
      <c r="G83" s="137"/>
      <c r="H83" s="137"/>
      <c r="I83" s="137"/>
      <c r="J83" s="137"/>
      <c r="K83" s="67"/>
    </row>
    <row r="84" spans="1:12">
      <c r="A84" s="12" t="s">
        <v>73</v>
      </c>
      <c r="B84" s="143"/>
      <c r="C84" s="143"/>
      <c r="D84" s="143"/>
      <c r="E84" s="137"/>
      <c r="F84" s="137"/>
      <c r="G84" s="143"/>
      <c r="H84" s="143"/>
      <c r="I84" s="137"/>
      <c r="J84" s="137"/>
      <c r="K84" s="53"/>
    </row>
    <row r="85" spans="1:12">
      <c r="A85" s="12" t="s">
        <v>74</v>
      </c>
      <c r="B85" s="137"/>
      <c r="C85" s="143"/>
      <c r="D85" s="137"/>
      <c r="E85" s="137"/>
      <c r="F85" s="137"/>
      <c r="G85" s="143"/>
      <c r="H85" s="137"/>
      <c r="I85" s="137"/>
      <c r="J85" s="137"/>
      <c r="K85" s="67"/>
    </row>
    <row r="86" spans="1:12" ht="31.2">
      <c r="A86" s="12" t="s">
        <v>76</v>
      </c>
      <c r="B86" s="143"/>
      <c r="C86" s="143"/>
      <c r="D86" s="143"/>
      <c r="E86" s="137"/>
      <c r="F86" s="137"/>
      <c r="G86" s="143"/>
      <c r="H86" s="143"/>
      <c r="I86" s="137"/>
      <c r="J86" s="137"/>
      <c r="K86" s="53"/>
    </row>
    <row r="87" spans="1:12">
      <c r="A87" s="25"/>
      <c r="B87" s="26"/>
      <c r="C87" s="29"/>
      <c r="D87" s="27"/>
      <c r="E87" s="27"/>
      <c r="F87" s="27"/>
      <c r="G87" s="27"/>
      <c r="H87" s="27"/>
      <c r="I87" s="27"/>
      <c r="J87" s="27"/>
    </row>
    <row r="88" spans="1:12" ht="21.75" customHeight="1">
      <c r="A88" s="1" t="s">
        <v>96</v>
      </c>
      <c r="B88" s="149"/>
      <c r="C88" s="8" t="s">
        <v>97</v>
      </c>
      <c r="E88" s="27"/>
      <c r="F88" s="27"/>
      <c r="G88" s="27"/>
      <c r="H88" s="27"/>
      <c r="I88" s="27"/>
      <c r="J88" s="27"/>
      <c r="K88" s="54"/>
      <c r="L88" s="15"/>
    </row>
    <row r="89" spans="1:12" ht="13.5" customHeight="1">
      <c r="B89" s="11"/>
      <c r="C89" s="30"/>
      <c r="D89" s="54"/>
      <c r="E89" s="10"/>
      <c r="F89" s="10"/>
      <c r="G89" s="10"/>
      <c r="H89" s="10"/>
      <c r="I89" s="10"/>
      <c r="J89" s="10"/>
    </row>
    <row r="90" spans="1:12" ht="13.5" customHeight="1">
      <c r="B90" s="11"/>
      <c r="C90" s="155"/>
      <c r="D90" s="156"/>
      <c r="E90" s="10"/>
      <c r="F90" s="10"/>
      <c r="G90" s="10"/>
      <c r="H90" s="10"/>
      <c r="I90" s="10"/>
      <c r="J90" s="10"/>
    </row>
    <row r="91" spans="1:12" ht="21">
      <c r="A91" s="43"/>
      <c r="B91" s="1"/>
      <c r="C91" s="155"/>
      <c r="D91" s="156"/>
      <c r="E91" s="33"/>
      <c r="F91" s="33"/>
      <c r="G91" s="33"/>
      <c r="H91" s="33"/>
      <c r="I91" s="33"/>
      <c r="J91" s="33"/>
    </row>
    <row r="92" spans="1:12">
      <c r="A92" s="22"/>
      <c r="C92" s="8"/>
      <c r="D92" s="14"/>
    </row>
    <row r="93" spans="1:12" ht="21">
      <c r="A93" s="23"/>
      <c r="B93" s="34"/>
      <c r="C93" s="35"/>
      <c r="D93" s="35"/>
    </row>
    <row r="94" spans="1:12" ht="21">
      <c r="B94" s="36"/>
      <c r="C94" s="154"/>
      <c r="D94" s="154"/>
    </row>
    <row r="96" spans="1:12">
      <c r="E96" s="15"/>
      <c r="F96" s="15"/>
      <c r="G96" s="15"/>
      <c r="H96" s="15"/>
      <c r="I96" s="15"/>
      <c r="J96" s="15"/>
    </row>
    <row r="98" spans="1:4">
      <c r="A98" s="44"/>
    </row>
    <row r="99" spans="1:4">
      <c r="C99" s="31"/>
      <c r="D99" s="15"/>
    </row>
  </sheetData>
  <mergeCells count="14">
    <mergeCell ref="C94:D94"/>
    <mergeCell ref="C91:D91"/>
    <mergeCell ref="C90:D90"/>
    <mergeCell ref="C5:E5"/>
    <mergeCell ref="A2:K2"/>
    <mergeCell ref="K4:K6"/>
    <mergeCell ref="K37:K39"/>
    <mergeCell ref="K30:K34"/>
    <mergeCell ref="A4:A6"/>
    <mergeCell ref="F5:F6"/>
    <mergeCell ref="B5:B6"/>
    <mergeCell ref="B4:J4"/>
    <mergeCell ref="G5:I5"/>
    <mergeCell ref="J5:J6"/>
  </mergeCells>
  <phoneticPr fontId="10" type="noConversion"/>
  <printOptions horizontalCentered="1"/>
  <pageMargins left="0" right="0" top="0.19685039370078741" bottom="0" header="0" footer="0"/>
  <pageSetup paperSize="9" scale="77" fitToHeight="0" orientation="landscape" errors="blank" r:id="rId1"/>
  <headerFooter differentFirst="1"/>
  <rowBreaks count="1" manualBreakCount="1">
    <brk id="29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2"/>
  <sheetViews>
    <sheetView zoomScaleNormal="100" zoomScaleSheetLayoutView="85" workbookViewId="0">
      <pane xSplit="1" ySplit="6" topLeftCell="B7" activePane="bottomRight" state="frozen"/>
      <selection pane="topRight" activeCell="C1" sqref="C1"/>
      <selection pane="bottomLeft" activeCell="A8" sqref="A8"/>
      <selection pane="bottomRight" activeCell="C34" sqref="C34:D34"/>
    </sheetView>
  </sheetViews>
  <sheetFormatPr defaultColWidth="9.109375" defaultRowHeight="15.6"/>
  <cols>
    <col min="1" max="1" width="52.44140625" style="108" customWidth="1"/>
    <col min="2" max="2" width="27.33203125" style="85" customWidth="1"/>
    <col min="3" max="3" width="17.5546875" style="110" customWidth="1"/>
    <col min="4" max="4" width="16.44140625" style="100" customWidth="1"/>
    <col min="5" max="5" width="15" style="85" customWidth="1"/>
    <col min="6" max="6" width="18.109375" style="85" customWidth="1"/>
    <col min="7" max="7" width="45.6640625" style="117" customWidth="1"/>
    <col min="8" max="8" width="16.44140625" style="85" customWidth="1"/>
    <col min="9" max="9" width="9.109375" style="85"/>
    <col min="10" max="10" width="15" style="85" bestFit="1" customWidth="1"/>
    <col min="11" max="16384" width="9.109375" style="85"/>
  </cols>
  <sheetData>
    <row r="1" spans="1:7" s="84" customFormat="1">
      <c r="A1" s="80"/>
      <c r="B1" s="81"/>
      <c r="C1" s="82"/>
      <c r="D1" s="82"/>
      <c r="E1" s="82"/>
      <c r="F1" s="82"/>
      <c r="G1" s="83" t="s">
        <v>66</v>
      </c>
    </row>
    <row r="2" spans="1:7" ht="25.5" customHeight="1">
      <c r="A2" s="175" t="s">
        <v>70</v>
      </c>
      <c r="B2" s="175"/>
      <c r="C2" s="175"/>
      <c r="D2" s="175"/>
      <c r="E2" s="175"/>
      <c r="F2" s="175"/>
      <c r="G2" s="175"/>
    </row>
    <row r="3" spans="1:7">
      <c r="A3" s="86"/>
      <c r="B3" s="87"/>
      <c r="C3" s="88"/>
      <c r="D3" s="87"/>
      <c r="E3" s="87"/>
      <c r="F3" s="87"/>
      <c r="G3" s="89" t="s">
        <v>101</v>
      </c>
    </row>
    <row r="4" spans="1:7" ht="15.75" customHeight="1">
      <c r="A4" s="176" t="s">
        <v>0</v>
      </c>
      <c r="B4" s="179" t="s">
        <v>50</v>
      </c>
      <c r="C4" s="179"/>
      <c r="D4" s="179"/>
      <c r="E4" s="179"/>
      <c r="F4" s="179"/>
      <c r="G4" s="180" t="s">
        <v>58</v>
      </c>
    </row>
    <row r="5" spans="1:7" ht="34.5" customHeight="1">
      <c r="A5" s="177"/>
      <c r="B5" s="179" t="s">
        <v>100</v>
      </c>
      <c r="C5" s="181" t="s">
        <v>67</v>
      </c>
      <c r="D5" s="181"/>
      <c r="E5" s="181"/>
      <c r="F5" s="179" t="s">
        <v>62</v>
      </c>
      <c r="G5" s="180"/>
    </row>
    <row r="6" spans="1:7" ht="82.5" customHeight="1">
      <c r="A6" s="178"/>
      <c r="B6" s="179"/>
      <c r="C6" s="90" t="s">
        <v>47</v>
      </c>
      <c r="D6" s="91" t="s">
        <v>48</v>
      </c>
      <c r="E6" s="92" t="s">
        <v>49</v>
      </c>
      <c r="F6" s="179"/>
      <c r="G6" s="180"/>
    </row>
    <row r="7" spans="1:7">
      <c r="A7" s="93">
        <v>1</v>
      </c>
      <c r="B7" s="94">
        <v>2</v>
      </c>
      <c r="C7" s="95">
        <v>3</v>
      </c>
      <c r="D7" s="95">
        <v>4</v>
      </c>
      <c r="E7" s="96">
        <v>5</v>
      </c>
      <c r="F7" s="96">
        <v>6</v>
      </c>
      <c r="G7" s="97" t="s">
        <v>60</v>
      </c>
    </row>
    <row r="8" spans="1:7" s="103" customFormat="1" ht="16.2">
      <c r="A8" s="41" t="s">
        <v>99</v>
      </c>
      <c r="B8" s="132">
        <v>594181.09</v>
      </c>
      <c r="C8" s="131" t="s">
        <v>68</v>
      </c>
      <c r="D8" s="131" t="s">
        <v>68</v>
      </c>
      <c r="E8" s="131" t="s">
        <v>68</v>
      </c>
      <c r="F8" s="131" t="s">
        <v>68</v>
      </c>
      <c r="G8" s="102"/>
    </row>
    <row r="9" spans="1:7" s="103" customFormat="1" ht="16.2">
      <c r="A9" s="41"/>
      <c r="B9" s="130"/>
      <c r="C9" s="131"/>
      <c r="D9" s="131"/>
      <c r="E9" s="131"/>
      <c r="F9" s="131"/>
      <c r="G9" s="102"/>
    </row>
    <row r="10" spans="1:7" ht="36" customHeight="1">
      <c r="A10" s="41" t="s">
        <v>71</v>
      </c>
      <c r="B10" s="132"/>
      <c r="C10" s="132">
        <f>C11+C12+C13+C14+C17+C18+C19+C15+C16+C20+C21+C22+C23+C24+C25+C26+C27+C28</f>
        <v>45000</v>
      </c>
      <c r="D10" s="132"/>
      <c r="E10" s="132">
        <f>E11+E12+E13+E14+E17+E18+E19+E15+E16+E20+E21+E22+E23+E24+E25+E26+E27+E28</f>
        <v>45000</v>
      </c>
      <c r="F10" s="132">
        <f>F11+F12+F13+F14+F17+F18+F19+F15+F16+F20+F21+F22+F23+F24+F25+F26+F27+F28</f>
        <v>45000</v>
      </c>
      <c r="G10" s="98"/>
    </row>
    <row r="11" spans="1:7" s="100" customFormat="1" ht="19.5" customHeight="1">
      <c r="A11" s="42" t="s">
        <v>104</v>
      </c>
      <c r="B11" s="133"/>
      <c r="C11" s="133">
        <v>45000</v>
      </c>
      <c r="D11" s="133"/>
      <c r="E11" s="133">
        <v>45000</v>
      </c>
      <c r="F11" s="133">
        <v>45000</v>
      </c>
      <c r="G11" s="129"/>
    </row>
    <row r="12" spans="1:7" s="100" customFormat="1">
      <c r="A12" s="42"/>
      <c r="B12" s="133"/>
      <c r="C12" s="133"/>
      <c r="D12" s="133"/>
      <c r="E12" s="133"/>
      <c r="F12" s="133"/>
      <c r="G12" s="101"/>
    </row>
    <row r="13" spans="1:7" s="100" customFormat="1">
      <c r="A13" s="42"/>
      <c r="B13" s="133"/>
      <c r="C13" s="133"/>
      <c r="D13" s="133"/>
      <c r="E13" s="133"/>
      <c r="F13" s="133"/>
      <c r="G13" s="101"/>
    </row>
    <row r="14" spans="1:7" s="100" customFormat="1">
      <c r="A14" s="42"/>
      <c r="B14" s="133"/>
      <c r="C14" s="133"/>
      <c r="D14" s="133"/>
      <c r="E14" s="133"/>
      <c r="F14" s="133"/>
      <c r="G14" s="101"/>
    </row>
    <row r="15" spans="1:7" s="100" customFormat="1">
      <c r="A15" s="42"/>
      <c r="B15" s="133"/>
      <c r="C15" s="133"/>
      <c r="D15" s="133"/>
      <c r="E15" s="133"/>
      <c r="F15" s="133"/>
      <c r="G15" s="101"/>
    </row>
    <row r="16" spans="1:7" s="100" customFormat="1">
      <c r="A16" s="42"/>
      <c r="B16" s="133"/>
      <c r="C16" s="133"/>
      <c r="D16" s="133"/>
      <c r="E16" s="133"/>
      <c r="F16" s="133"/>
      <c r="G16" s="101"/>
    </row>
    <row r="17" spans="1:8" s="100" customFormat="1">
      <c r="A17" s="42"/>
      <c r="B17" s="133"/>
      <c r="C17" s="133"/>
      <c r="D17" s="133"/>
      <c r="E17" s="133"/>
      <c r="F17" s="133"/>
      <c r="G17" s="101"/>
    </row>
    <row r="18" spans="1:8" s="100" customFormat="1">
      <c r="A18" s="42"/>
      <c r="B18" s="133"/>
      <c r="C18" s="133"/>
      <c r="D18" s="133"/>
      <c r="E18" s="133"/>
      <c r="F18" s="133"/>
      <c r="G18" s="101"/>
    </row>
    <row r="19" spans="1:8" s="100" customFormat="1">
      <c r="A19" s="42"/>
      <c r="B19" s="133"/>
      <c r="C19" s="133"/>
      <c r="D19" s="133"/>
      <c r="E19" s="133"/>
      <c r="F19" s="133"/>
      <c r="G19" s="101"/>
    </row>
    <row r="20" spans="1:8" s="100" customFormat="1">
      <c r="A20" s="42"/>
      <c r="B20" s="133"/>
      <c r="C20" s="133"/>
      <c r="D20" s="133"/>
      <c r="E20" s="133"/>
      <c r="F20" s="133"/>
      <c r="G20" s="101"/>
    </row>
    <row r="21" spans="1:8" s="100" customFormat="1">
      <c r="A21" s="42"/>
      <c r="B21" s="133"/>
      <c r="C21" s="133"/>
      <c r="D21" s="133"/>
      <c r="E21" s="133"/>
      <c r="F21" s="133"/>
      <c r="G21" s="101"/>
    </row>
    <row r="22" spans="1:8" s="100" customFormat="1">
      <c r="A22" s="42"/>
      <c r="B22" s="133"/>
      <c r="C22" s="133"/>
      <c r="D22" s="133"/>
      <c r="E22" s="133"/>
      <c r="F22" s="133"/>
      <c r="G22" s="101"/>
    </row>
    <row r="23" spans="1:8" s="100" customFormat="1">
      <c r="A23" s="42"/>
      <c r="B23" s="133"/>
      <c r="C23" s="133"/>
      <c r="D23" s="133"/>
      <c r="E23" s="133"/>
      <c r="F23" s="133"/>
      <c r="G23" s="101"/>
    </row>
    <row r="24" spans="1:8" s="100" customFormat="1">
      <c r="A24" s="42"/>
      <c r="B24" s="133"/>
      <c r="C24" s="133"/>
      <c r="D24" s="133"/>
      <c r="E24" s="133"/>
      <c r="F24" s="133"/>
      <c r="G24" s="101"/>
    </row>
    <row r="25" spans="1:8" s="100" customFormat="1">
      <c r="A25" s="42"/>
      <c r="B25" s="133"/>
      <c r="C25" s="133"/>
      <c r="D25" s="133"/>
      <c r="E25" s="133"/>
      <c r="F25" s="133"/>
      <c r="G25" s="101"/>
    </row>
    <row r="26" spans="1:8" s="100" customFormat="1">
      <c r="A26" s="42"/>
      <c r="B26" s="133"/>
      <c r="C26" s="133"/>
      <c r="D26" s="133"/>
      <c r="E26" s="133"/>
      <c r="F26" s="133"/>
      <c r="G26" s="101"/>
    </row>
    <row r="27" spans="1:8" s="100" customFormat="1">
      <c r="A27" s="42"/>
      <c r="B27" s="133"/>
      <c r="C27" s="133"/>
      <c r="D27" s="133"/>
      <c r="E27" s="133"/>
      <c r="F27" s="133"/>
      <c r="G27" s="101"/>
    </row>
    <row r="28" spans="1:8" s="100" customFormat="1">
      <c r="A28" s="42"/>
      <c r="B28" s="133"/>
      <c r="C28" s="133"/>
      <c r="D28" s="133"/>
      <c r="E28" s="133"/>
      <c r="F28" s="133"/>
      <c r="G28" s="101"/>
    </row>
    <row r="29" spans="1:8">
      <c r="A29" s="41" t="s">
        <v>69</v>
      </c>
      <c r="B29" s="132">
        <f>B8-F10</f>
        <v>549181.09</v>
      </c>
      <c r="C29" s="131" t="s">
        <v>68</v>
      </c>
      <c r="D29" s="131" t="s">
        <v>68</v>
      </c>
      <c r="E29" s="131" t="s">
        <v>68</v>
      </c>
      <c r="F29" s="131" t="s">
        <v>68</v>
      </c>
      <c r="G29" s="99"/>
    </row>
    <row r="30" spans="1:8">
      <c r="A30" s="104"/>
      <c r="B30" s="105"/>
      <c r="C30" s="106"/>
      <c r="D30" s="105"/>
      <c r="E30" s="105"/>
      <c r="F30" s="105"/>
      <c r="G30" s="107"/>
    </row>
    <row r="31" spans="1:8" ht="20.25" customHeight="1">
      <c r="A31" s="150" t="s">
        <v>94</v>
      </c>
      <c r="B31" s="109"/>
      <c r="C31" s="151" t="s">
        <v>97</v>
      </c>
      <c r="E31" s="111"/>
      <c r="F31" s="111"/>
      <c r="G31" s="112"/>
      <c r="H31" s="113"/>
    </row>
    <row r="32" spans="1:8" ht="13.5" customHeight="1">
      <c r="B32" s="114"/>
      <c r="C32" s="115"/>
      <c r="D32" s="112"/>
      <c r="E32" s="116"/>
      <c r="F32" s="116"/>
    </row>
    <row r="33" spans="1:6" ht="13.5" customHeight="1">
      <c r="B33" s="114"/>
      <c r="C33" s="172"/>
      <c r="D33" s="173"/>
      <c r="E33" s="116"/>
      <c r="F33" s="116"/>
    </row>
    <row r="34" spans="1:6" ht="21">
      <c r="A34" s="118"/>
      <c r="B34" s="119"/>
      <c r="C34" s="172"/>
      <c r="D34" s="173"/>
      <c r="E34" s="120"/>
      <c r="F34" s="120"/>
    </row>
    <row r="35" spans="1:6">
      <c r="A35" s="121"/>
      <c r="C35" s="84"/>
      <c r="D35" s="85"/>
    </row>
    <row r="36" spans="1:6" ht="21">
      <c r="A36" s="122"/>
      <c r="B36" s="123"/>
      <c r="C36" s="124"/>
      <c r="D36" s="124"/>
    </row>
    <row r="37" spans="1:6" ht="21">
      <c r="B37" s="125"/>
      <c r="C37" s="174"/>
      <c r="D37" s="174"/>
    </row>
    <row r="39" spans="1:6">
      <c r="E39" s="113"/>
      <c r="F39" s="113"/>
    </row>
    <row r="41" spans="1:6">
      <c r="A41" s="126"/>
    </row>
    <row r="42" spans="1:6">
      <c r="C42" s="127"/>
      <c r="D42" s="113"/>
    </row>
  </sheetData>
  <mergeCells count="10">
    <mergeCell ref="C33:D33"/>
    <mergeCell ref="C34:D34"/>
    <mergeCell ref="C37:D37"/>
    <mergeCell ref="A2:G2"/>
    <mergeCell ref="A4:A6"/>
    <mergeCell ref="B4:F4"/>
    <mergeCell ref="G4:G6"/>
    <mergeCell ref="B5:B6"/>
    <mergeCell ref="C5:E5"/>
    <mergeCell ref="F5:F6"/>
  </mergeCells>
  <phoneticPr fontId="28" type="noConversion"/>
  <printOptions horizontalCentered="1"/>
  <pageMargins left="0" right="0" top="0.19685039370078741" bottom="0" header="0" footer="0"/>
  <pageSetup paperSize="9" scale="76" fitToHeight="0" orientation="landscape" errors="blank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приложение 1</vt:lpstr>
      <vt:lpstr>приложение 1.1</vt:lpstr>
      <vt:lpstr>'приложение 1'!Заголовки_для_печати</vt:lpstr>
      <vt:lpstr>'приложение 1.1'!Заголовки_для_печати</vt:lpstr>
      <vt:lpstr>'приложение 1'!Область_печати</vt:lpstr>
      <vt:lpstr>'приложение 1.1'!Область_печати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suhih</dc:creator>
  <cp:lastModifiedBy>Admin</cp:lastModifiedBy>
  <cp:lastPrinted>2018-03-06T14:04:40Z</cp:lastPrinted>
  <dcterms:created xsi:type="dcterms:W3CDTF">2014-09-26T08:21:45Z</dcterms:created>
  <dcterms:modified xsi:type="dcterms:W3CDTF">2022-04-12T10:06:06Z</dcterms:modified>
</cp:coreProperties>
</file>